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35" yWindow="82" windowWidth="5665" windowHeight="10732"/>
  </bookViews>
  <sheets>
    <sheet name="Sheet1" sheetId="1" r:id="rId1"/>
    <sheet name="Sheet2" sheetId="2" r:id="rId2"/>
    <sheet name="Sheet3" sheetId="3" r:id="rId3"/>
  </sheets>
  <calcPr calcId="144525"/>
  <webPublishing targetScreenSize="1024x768" codePage="1252"/>
</workbook>
</file>

<file path=xl/calcChain.xml><?xml version="1.0" encoding="utf-8"?>
<calcChain xmlns="http://schemas.openxmlformats.org/spreadsheetml/2006/main">
  <c r="F113" i="1" l="1"/>
  <c r="A113" i="1"/>
  <c r="F111" i="1" l="1"/>
  <c r="A111" i="1"/>
  <c r="U109" i="1" l="1"/>
  <c r="A108" i="1" l="1"/>
  <c r="F107" i="1"/>
  <c r="P105" i="1" l="1"/>
  <c r="K105" i="1"/>
  <c r="F105" i="1"/>
  <c r="A105" i="1"/>
  <c r="P103" i="1" l="1"/>
  <c r="F103" i="1"/>
  <c r="A103" i="1"/>
  <c r="P102" i="1"/>
  <c r="K102" i="1"/>
  <c r="F102" i="1"/>
  <c r="A102" i="1"/>
  <c r="P101" i="1" l="1"/>
  <c r="F101" i="1"/>
  <c r="A101" i="1"/>
  <c r="U99" i="1" l="1"/>
  <c r="P99" i="1"/>
  <c r="K99" i="1"/>
  <c r="A99" i="1"/>
  <c r="P97" i="1" l="1"/>
  <c r="F97" i="1"/>
  <c r="A97" i="1"/>
  <c r="U95" i="1"/>
  <c r="P95" i="1"/>
  <c r="F95" i="1"/>
  <c r="A95" i="1"/>
  <c r="F92" i="1" l="1"/>
  <c r="A92" i="1"/>
  <c r="U93" i="1"/>
  <c r="U92" i="1"/>
  <c r="U88" i="1"/>
  <c r="P91" i="1" l="1"/>
  <c r="F91" i="1"/>
  <c r="A91" i="1"/>
  <c r="P89" i="1" l="1"/>
  <c r="F89" i="1"/>
  <c r="A89" i="1"/>
  <c r="P84" i="1" l="1"/>
  <c r="F84" i="1"/>
  <c r="A84" i="1"/>
  <c r="P82" i="1" l="1"/>
  <c r="F82" i="1"/>
  <c r="A82" i="1"/>
  <c r="F72" i="1" l="1"/>
  <c r="A72" i="1"/>
  <c r="U57" i="1" l="1"/>
  <c r="P34" i="1"/>
  <c r="F57" i="1"/>
  <c r="F34" i="1"/>
  <c r="A34" i="1"/>
  <c r="A57" i="1" l="1"/>
  <c r="AA59" i="1"/>
  <c r="AA57" i="1" s="1"/>
  <c r="P51" i="1" l="1"/>
  <c r="AA54" i="1"/>
  <c r="F51" i="1" l="1"/>
  <c r="AA48" i="1"/>
  <c r="A45" i="1"/>
  <c r="F40" i="1" l="1"/>
  <c r="K40" i="1"/>
  <c r="P40" i="1"/>
  <c r="F45" i="1"/>
  <c r="AA40" i="1" l="1"/>
  <c r="A40" i="1"/>
  <c r="P25" i="1" l="1"/>
  <c r="F22" i="1"/>
  <c r="A28" i="1"/>
  <c r="K25" i="1" l="1"/>
  <c r="A22" i="1" l="1"/>
  <c r="P24" i="1" l="1"/>
  <c r="P22" i="1" s="1"/>
  <c r="K24" i="1"/>
  <c r="K19" i="1" l="1"/>
  <c r="K28" i="1"/>
  <c r="U22" i="1"/>
  <c r="P10" i="1"/>
  <c r="F16" i="1"/>
  <c r="A16" i="1"/>
  <c r="K13" i="1" l="1"/>
  <c r="K7" i="1"/>
  <c r="F10" i="1"/>
  <c r="F4" i="1"/>
  <c r="A10" i="1"/>
  <c r="A7" i="1"/>
  <c r="A4" i="1"/>
</calcChain>
</file>

<file path=xl/sharedStrings.xml><?xml version="1.0" encoding="utf-8"?>
<sst xmlns="http://schemas.openxmlformats.org/spreadsheetml/2006/main" count="451" uniqueCount="195">
  <si>
    <t>Milage</t>
  </si>
  <si>
    <t>Date</t>
  </si>
  <si>
    <t>Front Pads</t>
  </si>
  <si>
    <t>Chain</t>
  </si>
  <si>
    <t>Cassett</t>
  </si>
  <si>
    <t>1910</t>
  </si>
  <si>
    <t>Brand</t>
  </si>
  <si>
    <t>Type</t>
  </si>
  <si>
    <t>KMC</t>
  </si>
  <si>
    <t>Z8</t>
  </si>
  <si>
    <t>Sunrace</t>
  </si>
  <si>
    <t>4/21</t>
  </si>
  <si>
    <t>2120</t>
  </si>
  <si>
    <t>Corki</t>
  </si>
  <si>
    <t>Z72</t>
  </si>
  <si>
    <t>Misc</t>
  </si>
  <si>
    <t>Rear Spoke</t>
  </si>
  <si>
    <t>Right</t>
  </si>
  <si>
    <t>2224</t>
  </si>
  <si>
    <t>4/25</t>
  </si>
  <si>
    <t>X8</t>
  </si>
  <si>
    <t>2244</t>
  </si>
  <si>
    <t>ZTTO</t>
  </si>
  <si>
    <t>11-40</t>
  </si>
  <si>
    <t>Shimano</t>
  </si>
  <si>
    <t>B015</t>
  </si>
  <si>
    <t>2556</t>
  </si>
  <si>
    <t>Squeek</t>
  </si>
  <si>
    <t>Rack</t>
  </si>
  <si>
    <t>Tighten fasteners</t>
  </si>
  <si>
    <t>3173</t>
  </si>
  <si>
    <t>6/19</t>
  </si>
  <si>
    <t>3594</t>
  </si>
  <si>
    <t>7/9</t>
  </si>
  <si>
    <t>TRP</t>
  </si>
  <si>
    <t>P20.11</t>
  </si>
  <si>
    <t>7/30</t>
  </si>
  <si>
    <t>Adjust   Pistons</t>
  </si>
  <si>
    <t>8/22</t>
  </si>
  <si>
    <t>Clean</t>
  </si>
  <si>
    <t>8/26</t>
  </si>
  <si>
    <t>9/1</t>
  </si>
  <si>
    <t>Item</t>
  </si>
  <si>
    <t>Action</t>
  </si>
  <si>
    <t>Motor</t>
  </si>
  <si>
    <t>Reseat including shims in bottom bracket</t>
  </si>
  <si>
    <t>9/15</t>
  </si>
  <si>
    <t>New wheels: DT spoke length FL and RR 287, RL 288, FR 289, Velocity wheel parts: Rims, Cliffhanger 4000M-62236, Black, 700c, 36h, Machined Sidwalls, ATB Hub Disc 36h Black, Front h06-36, Rear 135mm h49-36</t>
  </si>
  <si>
    <t>Wheels built and trued, 2 motor cutoff switches added to handle bars left side, removed motor stop switch on shift lever, added Avid Shorty cantilever brakes and brake system equalizer.</t>
  </si>
  <si>
    <t xml:space="preserve">Sunrace </t>
  </si>
  <si>
    <t>CM680</t>
  </si>
  <si>
    <t>11/02</t>
  </si>
  <si>
    <t>Z7</t>
  </si>
  <si>
    <t>FRONT + REAR</t>
  </si>
  <si>
    <t>Lekkie 52T chain ring</t>
  </si>
  <si>
    <t>TRP rotor 1 pice</t>
  </si>
  <si>
    <t>Front Disk Brake Pads</t>
  </si>
  <si>
    <t>Rear Disk Brake Pads</t>
  </si>
  <si>
    <t>Front Cantileaver Brake Pads</t>
  </si>
  <si>
    <t>R55C4</t>
  </si>
  <si>
    <t xml:space="preserve">Front rotor had wear shown in recess. Back rotor had interference with TRP brake body. Floating rotor disks and TRP Spyer are not compatible. All brake pads changed. Disk pads not necessary, however due to cassett and chain maintenance cycle rear brake pads are always changed, and due to new rotor front disk brake pads were changed.  Due to cantileaver brake pad chattering pad holders were changed from Avid Shorty to Shimano 105 (BR-5800), with no spacer. </t>
  </si>
  <si>
    <t>12/13</t>
  </si>
  <si>
    <t>2019/4/21</t>
  </si>
  <si>
    <t>BOLANY (eBay)</t>
  </si>
  <si>
    <t>12/17</t>
  </si>
  <si>
    <t>1/1/20</t>
  </si>
  <si>
    <t>BBSHD</t>
  </si>
  <si>
    <t xml:space="preserve"> BOLANY cassett in pergatory</t>
  </si>
  <si>
    <t>01/06/2020</t>
  </si>
  <si>
    <t>01/01/20</t>
  </si>
  <si>
    <t>NOTES</t>
  </si>
  <si>
    <t>Chunck missing from BBSHD Steel Gear. Fab / install new insertshim set. Keeps motor core stable in bottom bracket.</t>
  </si>
  <si>
    <t>Kool Stop</t>
  </si>
  <si>
    <t>Dura2 Salmon</t>
  </si>
  <si>
    <t>2/1/20</t>
  </si>
  <si>
    <t>02/01/20</t>
  </si>
  <si>
    <t>replaced motor1 w/ motor2</t>
  </si>
  <si>
    <t>replaced motor 2 w/ motor1 to test  rebuild.</t>
  </si>
  <si>
    <t>Cassette did not need to bre replaced, however best practice to replace both chain and cassette. Changed derailleur pullies to sealed ball bearing. Changed rear tire to Maxium Grifter 2.5" dia.</t>
  </si>
  <si>
    <t>02/07/20</t>
  </si>
  <si>
    <t>2/15/20</t>
  </si>
  <si>
    <t>3/23/20</t>
  </si>
  <si>
    <t>BIKEIN</t>
  </si>
  <si>
    <t>B078WLLGST</t>
  </si>
  <si>
    <t>Magura</t>
  </si>
  <si>
    <t>8.P</t>
  </si>
  <si>
    <t>REMOVED</t>
  </si>
  <si>
    <t>Mechanical brake system</t>
  </si>
  <si>
    <t>Replaced with hydraulic</t>
  </si>
  <si>
    <t>Better stopping with Magura MT5E system</t>
  </si>
  <si>
    <t>4/1/20</t>
  </si>
  <si>
    <t>8.S</t>
  </si>
  <si>
    <t>Magura rotor MDR-C</t>
  </si>
  <si>
    <t>Replaced with TRP-41</t>
  </si>
  <si>
    <t>5/1/20</t>
  </si>
  <si>
    <t>BIKEIN B078WLLGST = cement. Magura 8.S much better sound better stop.</t>
  </si>
  <si>
    <t>6/15/20</t>
  </si>
  <si>
    <t>Motor cut off switches</t>
  </si>
  <si>
    <t>Replaced with custom designed switches</t>
  </si>
  <si>
    <t>5/7/20</t>
  </si>
  <si>
    <t>MDR-C rotor profile cut into brake area too far causing loud repetive clack sound and unsmooth stop. TRP-41 2.3 mm steel rotor provides much quieter, smoother,  stop. Great stopping power, good control.</t>
  </si>
  <si>
    <t>8/17</t>
  </si>
  <si>
    <t>TRP-41 front rotor, Magure 8.S pads</t>
  </si>
  <si>
    <t>Cleaned rotor with alcohol. Lightly sanded pads.</t>
  </si>
  <si>
    <t>Squeek developed. Found magnetic dust in rotor holes and steel parts of calipers including pad backs and retaining screws. Resurfaced rotor with orbital sander. Cleaned rotor with alcohol. Demagnetized rotor and steel parts of caliper. Lightly sanded pads.</t>
  </si>
  <si>
    <t>Resurfaced rotor and pads</t>
  </si>
  <si>
    <t>Possibly blowing caliper with compressed air may often keep squeek away.</t>
  </si>
  <si>
    <t>8/28/20</t>
  </si>
  <si>
    <t>TRP-41 front rotor</t>
  </si>
  <si>
    <t>Coutersink all holes</t>
  </si>
  <si>
    <t>Squeek diminshed but not gone. Not a show stopper. May replace pads.</t>
  </si>
  <si>
    <t>9/10/20</t>
  </si>
  <si>
    <t>Add padding between rotor and spokes, not touching caliper</t>
  </si>
  <si>
    <t>Squeeking may have been caused by pads on rotor harmonics transferred from wheel  to straight fork tubes. Squeek is 99% gone. Yea!! Stops good now too.</t>
  </si>
  <si>
    <t>9/19/20</t>
  </si>
  <si>
    <t>SKS BLUEMELS 75 U LONG fenders</t>
  </si>
  <si>
    <t>Replace corrugated plastic fenders with new</t>
  </si>
  <si>
    <t xml:space="preserve">Corrugated plastic fenders worked great, but attracted too much attention. 2 sets purchased to use a rear fender on front for full coverage. </t>
  </si>
  <si>
    <t>BBSHD motor only</t>
  </si>
  <si>
    <t>AliExpress Hiebike BBSHD</t>
  </si>
  <si>
    <t>SKS BLUEMELS 75 U LONG</t>
  </si>
  <si>
    <t>Hibike SKS BLUEMELS 75 U LONG</t>
  </si>
  <si>
    <t>Universal Cycles SKS BLUEMELS 75 U LONG</t>
  </si>
  <si>
    <t>11/08/20</t>
  </si>
  <si>
    <t>Hydraulic brake dial adjust</t>
  </si>
  <si>
    <t>8 speed bar end shifter</t>
  </si>
  <si>
    <t>Replace</t>
  </si>
  <si>
    <t>could not find Shimano shifter in any stock. Found Microshift now makes shimano compatible shifter.</t>
  </si>
  <si>
    <t>Dial will not work with banjo on lever. Machined coupler M9 X1.25mm to M8 X .75mm so dial works with 5mm tubing  at both ends.</t>
  </si>
  <si>
    <t>Semi- Metalic</t>
  </si>
  <si>
    <t>1/14/21</t>
  </si>
  <si>
    <t>Add in line Rear brake</t>
  </si>
  <si>
    <t>Add in line Front brake</t>
  </si>
  <si>
    <t>5/14/21</t>
  </si>
  <si>
    <t>SOMMET</t>
  </si>
  <si>
    <t>Replaced 8.S 2 of 4 only. 8.S (green) had usable pad left but dial had no adjustment left. Thicker SOMMET pad brought dial to center. Will continue rotation pattern.</t>
  </si>
  <si>
    <t>11/01/21</t>
  </si>
  <si>
    <t>Finding cassett and chain work better toward end of life. Replaced SOMMET with same, 2 of 4 only. 0.154" on one set  0.129" on other set. 0.129" had life left, but changed because doing maintenance on rear wheel. Will continue rotation pattern. DIal fully out.</t>
  </si>
  <si>
    <t>Rear Deraileur</t>
  </si>
  <si>
    <t>Brake Pads</t>
  </si>
  <si>
    <t>Add 2 shims to rear caliper</t>
  </si>
  <si>
    <t>12/8/21</t>
  </si>
  <si>
    <t>04/02/22</t>
  </si>
  <si>
    <t>5/17/2022</t>
  </si>
  <si>
    <t>Bleed front brake</t>
  </si>
  <si>
    <t>on rebuilt motor</t>
  </si>
  <si>
    <t>04/25/22</t>
  </si>
  <si>
    <t>Motor, Acera Derailleur</t>
  </si>
  <si>
    <t>Motor on second rebuild developed stripped threads on chassis at spur gear and torque plate. Add shims to motor insertion area on both sidesof BB to correct wobble.</t>
  </si>
  <si>
    <t>11/03/22</t>
  </si>
  <si>
    <t>REAR ROTOR</t>
  </si>
  <si>
    <t>Teyssor 203mm Rotor 2.3mm</t>
  </si>
  <si>
    <t>MAXXIS GRIFTER 29 X 2.5 TIRE</t>
  </si>
  <si>
    <t>12/17/22</t>
  </si>
  <si>
    <t>2/18</t>
  </si>
  <si>
    <t>Front Rotor</t>
  </si>
  <si>
    <t>Rear Rotor</t>
  </si>
  <si>
    <t xml:space="preserve">TRP-41 </t>
  </si>
  <si>
    <t>Teyssor OK Found TRP-41 on eBay</t>
  </si>
  <si>
    <t>3/25/23</t>
  </si>
  <si>
    <t>2/18/23</t>
  </si>
  <si>
    <t>5/5/23</t>
  </si>
  <si>
    <t>8/2/23</t>
  </si>
  <si>
    <t>Front caliper</t>
  </si>
  <si>
    <t>replace</t>
  </si>
  <si>
    <t>Leaky piston</t>
  </si>
  <si>
    <t>8/20/23</t>
  </si>
  <si>
    <t>Rear Acera Derailleur</t>
  </si>
  <si>
    <t>9/14/23</t>
  </si>
  <si>
    <t>11/29/23</t>
  </si>
  <si>
    <t>Rear tire</t>
  </si>
  <si>
    <t>flat abatement</t>
  </si>
  <si>
    <t>Added modified (removed beads) ThickSLick tire between inner tube and rear tire</t>
  </si>
  <si>
    <t>12/06/23</t>
  </si>
  <si>
    <t>52 days</t>
  </si>
  <si>
    <t>1/02/23</t>
  </si>
  <si>
    <t>Added modified (removed beads) ThickSLick tire between inner tube and front tire</t>
  </si>
  <si>
    <t>2/24/24</t>
  </si>
  <si>
    <t>Replaced indexed shifting with Archer electronic shifting</t>
  </si>
  <si>
    <t>Front tire</t>
  </si>
  <si>
    <t>3/08/24</t>
  </si>
  <si>
    <t>Rear wheel</t>
  </si>
  <si>
    <t>Build all new rear wheel</t>
  </si>
  <si>
    <t xml:space="preserve">Hairline fractures on old rim. </t>
  </si>
  <si>
    <t>3/22/24</t>
  </si>
  <si>
    <t>Archer Shifter</t>
  </si>
  <si>
    <t xml:space="preserve">Install Archer power adapter </t>
  </si>
  <si>
    <t>With variable converter to power shifter directlyfrom ebike battery.</t>
  </si>
  <si>
    <t>4/17/24</t>
  </si>
  <si>
    <t>1/02/24</t>
  </si>
  <si>
    <t>3/30/24</t>
  </si>
  <si>
    <t>Replace shifter</t>
  </si>
  <si>
    <t>Died</t>
  </si>
  <si>
    <t>SX8TI</t>
  </si>
  <si>
    <t>True wheel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</si>
</sst>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FF0000"/>
      <name val="Calibri"/>
      <family val="2"/>
      <scheme val="minor"/>
    </font>
    <font>
      <sz val="11"/>
      <color theme="0" tint="-0.14999847407452621"/>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0" fillId="0" borderId="0" xfId="0" applyNumberFormat="1"/>
    <xf numFmtId="49" fontId="0" fillId="0" borderId="0" xfId="0" applyNumberFormat="1"/>
    <xf numFmtId="0" fontId="0" fillId="0" borderId="0" xfId="0" applyNumberFormat="1" applyAlignment="1">
      <alignment horizontal="right"/>
    </xf>
    <xf numFmtId="0" fontId="0" fillId="0" borderId="0" xfId="0" applyNumberFormat="1" applyAlignment="1">
      <alignment horizontal="left"/>
    </xf>
    <xf numFmtId="49" fontId="0" fillId="0" borderId="0" xfId="0" applyNumberFormat="1" applyAlignment="1">
      <alignment horizontal="right"/>
    </xf>
    <xf numFmtId="0" fontId="0" fillId="0" borderId="0" xfId="0" applyNumberFormat="1" applyAlignment="1"/>
    <xf numFmtId="0" fontId="0" fillId="0" borderId="0" xfId="0" applyNumberFormat="1" applyAlignment="1">
      <alignment wrapText="1"/>
    </xf>
    <xf numFmtId="0" fontId="0" fillId="0" borderId="0" xfId="0" applyNumberFormat="1" applyAlignment="1">
      <alignment horizontal="right" vertical="top"/>
    </xf>
    <xf numFmtId="49" fontId="0" fillId="0" borderId="0" xfId="0" applyNumberFormat="1" applyAlignment="1">
      <alignment vertical="top"/>
    </xf>
    <xf numFmtId="0" fontId="0" fillId="0" borderId="0" xfId="0" applyNumberFormat="1" applyAlignment="1">
      <alignment vertical="top"/>
    </xf>
    <xf numFmtId="49" fontId="0" fillId="0" borderId="0" xfId="0" applyNumberFormat="1" applyAlignment="1">
      <alignment vertical="top" wrapText="1"/>
    </xf>
    <xf numFmtId="49" fontId="0" fillId="0" borderId="0" xfId="0" applyNumberFormat="1" applyAlignment="1">
      <alignment horizontal="left"/>
    </xf>
    <xf numFmtId="1" fontId="0" fillId="0" borderId="0" xfId="0" applyNumberFormat="1"/>
    <xf numFmtId="0" fontId="0" fillId="0" borderId="0" xfId="0" applyNumberFormat="1" applyAlignment="1">
      <alignment vertical="top" wrapText="1"/>
    </xf>
    <xf numFmtId="1" fontId="0" fillId="0" borderId="0" xfId="0" applyNumberFormat="1" applyAlignment="1">
      <alignment horizontal="right"/>
    </xf>
    <xf numFmtId="0" fontId="2" fillId="2" borderId="0" xfId="0" applyNumberFormat="1" applyFont="1" applyFill="1" applyAlignment="1">
      <alignment horizontal="right"/>
    </xf>
    <xf numFmtId="49" fontId="2" fillId="2" borderId="0" xfId="0" applyNumberFormat="1" applyFont="1" applyFill="1"/>
    <xf numFmtId="0" fontId="2" fillId="2" borderId="0" xfId="0" applyNumberFormat="1" applyFont="1" applyFill="1"/>
    <xf numFmtId="0" fontId="0" fillId="2" borderId="0" xfId="0" applyNumberFormat="1" applyFill="1" applyAlignment="1">
      <alignment horizontal="right"/>
    </xf>
    <xf numFmtId="49" fontId="0" fillId="2" borderId="0" xfId="0" applyNumberFormat="1" applyFill="1"/>
    <xf numFmtId="0" fontId="0" fillId="2" borderId="0" xfId="0" applyNumberFormat="1" applyFill="1"/>
    <xf numFmtId="0" fontId="0" fillId="2" borderId="0" xfId="0" applyNumberFormat="1" applyFill="1" applyAlignment="1">
      <alignment wrapText="1"/>
    </xf>
    <xf numFmtId="0" fontId="0" fillId="2" borderId="0" xfId="0" applyNumberFormat="1" applyFill="1" applyAlignment="1"/>
    <xf numFmtId="49" fontId="0" fillId="2" borderId="0" xfId="0" applyNumberFormat="1" applyFill="1" applyAlignment="1">
      <alignment vertical="top"/>
    </xf>
    <xf numFmtId="1" fontId="0" fillId="2" borderId="0" xfId="0" applyNumberFormat="1" applyFill="1"/>
    <xf numFmtId="1" fontId="0" fillId="2" borderId="0" xfId="0" applyNumberFormat="1" applyFill="1" applyAlignment="1">
      <alignment horizontal="right"/>
    </xf>
    <xf numFmtId="1" fontId="1" fillId="0" borderId="0" xfId="0" applyNumberFormat="1" applyFont="1"/>
    <xf numFmtId="1" fontId="1" fillId="0" borderId="0" xfId="0" applyNumberFormat="1" applyFont="1" applyAlignment="1">
      <alignment horizontal="right"/>
    </xf>
    <xf numFmtId="49" fontId="0" fillId="3" borderId="0" xfId="0" applyNumberFormat="1" applyFill="1"/>
    <xf numFmtId="0" fontId="0" fillId="3" borderId="0" xfId="0" applyNumberFormat="1" applyFill="1"/>
    <xf numFmtId="0" fontId="1" fillId="2" borderId="0" xfId="0" applyNumberFormat="1" applyFont="1" applyFill="1" applyAlignment="1">
      <alignment horizontal="right"/>
    </xf>
    <xf numFmtId="0" fontId="1" fillId="0" borderId="0" xfId="0" applyNumberFormat="1" applyFont="1" applyAlignment="1">
      <alignment horizontal="right"/>
    </xf>
    <xf numFmtId="49" fontId="0" fillId="0" borderId="0" xfId="0" applyNumberFormat="1" applyAlignment="1">
      <alignment wrapText="1"/>
    </xf>
    <xf numFmtId="49" fontId="0" fillId="0" borderId="0" xfId="0" applyNumberFormat="1" applyAlignment="1"/>
    <xf numFmtId="0" fontId="3" fillId="0" borderId="0" xfId="1" applyNumberFormat="1" applyAlignment="1">
      <alignment wrapText="1"/>
    </xf>
    <xf numFmtId="49" fontId="0" fillId="4" borderId="0" xfId="0" applyNumberFormat="1" applyFill="1"/>
    <xf numFmtId="0" fontId="0" fillId="4" borderId="0" xfId="0" applyNumberFormat="1" applyFill="1"/>
    <xf numFmtId="0" fontId="0" fillId="4" borderId="0" xfId="0" applyNumberFormat="1" applyFill="1" applyAlignment="1">
      <alignment horizontal="right"/>
    </xf>
    <xf numFmtId="14" fontId="0" fillId="0" borderId="0" xfId="0" applyNumberFormat="1" applyAlignment="1">
      <alignment horizontal="right"/>
    </xf>
    <xf numFmtId="3" fontId="0" fillId="0" borderId="0" xfId="0" applyNumberFormat="1" applyAlignment="1">
      <alignment horizontal="right"/>
    </xf>
    <xf numFmtId="3" fontId="0" fillId="0" borderId="0" xfId="0" applyNumberFormat="1" applyAlignment="1">
      <alignment horizontal="left"/>
    </xf>
    <xf numFmtId="3" fontId="2" fillId="2" borderId="0" xfId="0" applyNumberFormat="1" applyFont="1" applyFill="1" applyAlignment="1">
      <alignment horizontal="right"/>
    </xf>
    <xf numFmtId="3" fontId="0" fillId="2" borderId="0" xfId="0" applyNumberFormat="1" applyFill="1" applyAlignment="1">
      <alignment horizontal="right"/>
    </xf>
    <xf numFmtId="3" fontId="0" fillId="4" borderId="0" xfId="0" applyNumberFormat="1" applyFill="1" applyAlignment="1">
      <alignment horizontal="right"/>
    </xf>
    <xf numFmtId="3" fontId="0" fillId="0" borderId="0" xfId="0" applyNumberFormat="1" applyAlignment="1">
      <alignment horizontal="right" vertical="top"/>
    </xf>
    <xf numFmtId="3" fontId="0" fillId="3" borderId="0" xfId="0" applyNumberFormat="1" applyFill="1" applyAlignment="1">
      <alignment horizontal="right"/>
    </xf>
    <xf numFmtId="3" fontId="0" fillId="2" borderId="0" xfId="0" applyNumberFormat="1" applyFill="1"/>
    <xf numFmtId="3" fontId="0" fillId="4" borderId="0" xfId="0" applyNumberFormat="1" applyFill="1"/>
    <xf numFmtId="0" fontId="0" fillId="0" borderId="0" xfId="0" applyNumberFormat="1" applyFill="1" applyAlignment="1">
      <alignment horizontal="right"/>
    </xf>
    <xf numFmtId="49" fontId="0" fillId="0" borderId="0" xfId="0" applyNumberFormat="1" applyFill="1"/>
    <xf numFmtId="0" fontId="0" fillId="0" borderId="0" xfId="0" applyNumberFormat="1" applyFill="1"/>
    <xf numFmtId="0" fontId="0" fillId="4" borderId="0" xfId="0" applyNumberFormat="1" applyFill="1" applyAlignment="1">
      <alignment wrapText="1"/>
    </xf>
    <xf numFmtId="49" fontId="0" fillId="4" borderId="0" xfId="0" applyNumberFormat="1" applyFill="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ks-germany.com/en/products/bluemels-series/bluemels-75-u-long/" TargetMode="External"/><Relationship Id="rId7" Type="http://schemas.openxmlformats.org/officeDocument/2006/relationships/printerSettings" Target="../printerSettings/printerSettings1.bin"/><Relationship Id="rId2" Type="http://schemas.openxmlformats.org/officeDocument/2006/relationships/hyperlink" Target="https://www.aliexpress.com/item/1005001303048988.html?spm=a2g0s.9042311.0.0.4c454c4ddEAuDK" TargetMode="External"/><Relationship Id="rId1" Type="http://schemas.openxmlformats.org/officeDocument/2006/relationships/hyperlink" Target="https://www.hibike.com/sks-bluemels-mudguard-long-version-29-black-matt-pfa6790728557908764e48c361b855161" TargetMode="External"/><Relationship Id="rId6" Type="http://schemas.openxmlformats.org/officeDocument/2006/relationships/hyperlink" Target="https://www.outbraker.com/" TargetMode="External"/><Relationship Id="rId5" Type="http://schemas.openxmlformats.org/officeDocument/2006/relationships/hyperlink" Target="https://www.outbraker.com/" TargetMode="External"/><Relationship Id="rId4" Type="http://schemas.openxmlformats.org/officeDocument/2006/relationships/hyperlink" Target="https://www.universalcycles.com/shopping/product_details.php?id=1031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tabSelected="1" topLeftCell="C1" workbookViewId="0">
      <pane ySplit="2" topLeftCell="A89" activePane="bottomLeft" state="frozen"/>
      <selection pane="bottomLeft" activeCell="X120" sqref="X120"/>
    </sheetView>
  </sheetViews>
  <sheetFormatPr defaultRowHeight="14.3" x14ac:dyDescent="0.25"/>
  <cols>
    <col min="1" max="1" width="9.125" style="3" customWidth="1"/>
    <col min="2" max="2" width="9.875" style="2" customWidth="1"/>
    <col min="3" max="3" width="7.25" style="2" customWidth="1"/>
    <col min="4" max="4" width="6" style="2" customWidth="1"/>
    <col min="5" max="5" width="4.125" style="1" customWidth="1"/>
    <col min="6" max="6" width="7.5" style="3" customWidth="1"/>
    <col min="7" max="7" width="8.5" style="2" customWidth="1"/>
    <col min="8" max="8" width="8.875" style="2" customWidth="1"/>
    <col min="9" max="9" width="9" style="2"/>
    <col min="10" max="10" width="4.75" style="1" customWidth="1"/>
    <col min="11" max="11" width="9" style="3"/>
    <col min="12" max="12" width="9" style="2"/>
    <col min="13" max="13" width="8.25" style="2" customWidth="1"/>
    <col min="14" max="14" width="9" style="2"/>
    <col min="15" max="15" width="4.875" style="1" customWidth="1"/>
    <col min="16" max="16" width="9" style="3"/>
    <col min="17" max="19" width="9" style="2"/>
    <col min="20" max="20" width="4.875" style="1" customWidth="1"/>
    <col min="21" max="21" width="7.875" style="40" customWidth="1"/>
    <col min="22" max="22" width="8.875" style="2" customWidth="1"/>
    <col min="23" max="23" width="21.125" style="1" customWidth="1"/>
    <col min="24" max="24" width="24.375" style="1" customWidth="1"/>
    <col min="25" max="25" width="53.625" style="1" customWidth="1"/>
    <col min="26" max="26" width="9" style="1"/>
    <col min="27" max="27" width="9" style="2"/>
    <col min="28" max="28" width="10.5" style="2" customWidth="1"/>
    <col min="29" max="30" width="9" style="2"/>
    <col min="31" max="16384" width="9" style="1"/>
  </cols>
  <sheetData>
    <row r="1" spans="1:30" s="4" customFormat="1" x14ac:dyDescent="0.25">
      <c r="A1" s="4" t="s">
        <v>3</v>
      </c>
      <c r="B1" s="12"/>
      <c r="C1" s="12"/>
      <c r="D1" s="12"/>
      <c r="F1" s="4" t="s">
        <v>4</v>
      </c>
      <c r="G1" s="12"/>
      <c r="H1" s="12"/>
      <c r="I1" s="12"/>
      <c r="K1" s="4" t="s">
        <v>56</v>
      </c>
      <c r="L1" s="12"/>
      <c r="M1" s="12"/>
      <c r="N1" s="12"/>
      <c r="P1" s="4" t="s">
        <v>57</v>
      </c>
      <c r="Q1" s="12"/>
      <c r="R1" s="12"/>
      <c r="S1" s="12"/>
      <c r="U1" s="41" t="s">
        <v>15</v>
      </c>
      <c r="V1" s="12"/>
      <c r="AA1" s="4" t="s">
        <v>58</v>
      </c>
      <c r="AB1" s="12"/>
      <c r="AC1" s="12"/>
      <c r="AD1" s="12"/>
    </row>
    <row r="2" spans="1:30" x14ac:dyDescent="0.25">
      <c r="A2" s="3" t="s">
        <v>0</v>
      </c>
      <c r="B2" s="2" t="s">
        <v>1</v>
      </c>
      <c r="C2" s="2" t="s">
        <v>6</v>
      </c>
      <c r="D2" s="2" t="s">
        <v>7</v>
      </c>
      <c r="F2" s="3" t="s">
        <v>0</v>
      </c>
      <c r="G2" s="2" t="s">
        <v>1</v>
      </c>
      <c r="H2" s="2" t="s">
        <v>6</v>
      </c>
      <c r="I2" s="2" t="s">
        <v>7</v>
      </c>
      <c r="K2" s="3" t="s">
        <v>0</v>
      </c>
      <c r="L2" s="2" t="s">
        <v>1</v>
      </c>
      <c r="M2" s="2" t="s">
        <v>6</v>
      </c>
      <c r="N2" s="2" t="s">
        <v>7</v>
      </c>
      <c r="P2" s="3" t="s">
        <v>0</v>
      </c>
      <c r="Q2" s="2" t="s">
        <v>1</v>
      </c>
      <c r="R2" s="2" t="s">
        <v>6</v>
      </c>
      <c r="S2" s="2" t="s">
        <v>7</v>
      </c>
      <c r="U2" s="40" t="s">
        <v>0</v>
      </c>
      <c r="V2" s="2" t="s">
        <v>1</v>
      </c>
      <c r="W2" s="1" t="s">
        <v>42</v>
      </c>
      <c r="X2" s="1" t="s">
        <v>43</v>
      </c>
      <c r="Y2" s="1" t="s">
        <v>70</v>
      </c>
      <c r="AA2" s="3" t="s">
        <v>0</v>
      </c>
      <c r="AB2" s="2" t="s">
        <v>1</v>
      </c>
      <c r="AC2" s="2" t="s">
        <v>6</v>
      </c>
      <c r="AD2" s="2" t="s">
        <v>7</v>
      </c>
    </row>
    <row r="3" spans="1:30" x14ac:dyDescent="0.25">
      <c r="A3" s="3" t="s">
        <v>5</v>
      </c>
      <c r="C3" s="2" t="s">
        <v>8</v>
      </c>
      <c r="D3" s="2" t="s">
        <v>9</v>
      </c>
      <c r="F3" s="3" t="s">
        <v>5</v>
      </c>
      <c r="H3" s="2" t="s">
        <v>10</v>
      </c>
      <c r="I3" s="2" t="s">
        <v>23</v>
      </c>
    </row>
    <row r="4" spans="1:30" x14ac:dyDescent="0.25">
      <c r="A4" s="3">
        <f>A6-A3</f>
        <v>210</v>
      </c>
      <c r="F4" s="3">
        <f>F9-F3</f>
        <v>334</v>
      </c>
    </row>
    <row r="5" spans="1:30" s="18" customFormat="1" x14ac:dyDescent="0.25">
      <c r="A5" s="16"/>
      <c r="B5" s="17"/>
      <c r="C5" s="17"/>
      <c r="D5" s="17"/>
      <c r="F5" s="16"/>
      <c r="G5" s="17"/>
      <c r="H5" s="17"/>
      <c r="I5" s="17"/>
      <c r="K5" s="16"/>
      <c r="L5" s="17"/>
      <c r="M5" s="17"/>
      <c r="N5" s="17"/>
      <c r="P5" s="16"/>
      <c r="Q5" s="17"/>
      <c r="R5" s="17"/>
      <c r="S5" s="17"/>
      <c r="U5" s="42"/>
      <c r="V5" s="17"/>
      <c r="AA5" s="17"/>
      <c r="AB5" s="17"/>
      <c r="AC5" s="17"/>
      <c r="AD5" s="17"/>
    </row>
    <row r="6" spans="1:30" x14ac:dyDescent="0.25">
      <c r="A6" s="3" t="s">
        <v>12</v>
      </c>
      <c r="B6" s="2" t="s">
        <v>62</v>
      </c>
      <c r="C6" s="2" t="s">
        <v>8</v>
      </c>
      <c r="D6" s="2" t="s">
        <v>14</v>
      </c>
      <c r="K6" s="3" t="s">
        <v>12</v>
      </c>
      <c r="L6" s="2" t="s">
        <v>11</v>
      </c>
      <c r="M6" s="2" t="s">
        <v>13</v>
      </c>
      <c r="U6" s="40">
        <v>2120</v>
      </c>
      <c r="V6" s="2" t="s">
        <v>11</v>
      </c>
      <c r="W6" s="1" t="s">
        <v>16</v>
      </c>
      <c r="X6" s="1" t="s">
        <v>17</v>
      </c>
    </row>
    <row r="7" spans="1:30" x14ac:dyDescent="0.25">
      <c r="A7" s="3">
        <f>A9-A6</f>
        <v>104</v>
      </c>
      <c r="K7" s="3">
        <f>K12-K6</f>
        <v>436</v>
      </c>
    </row>
    <row r="8" spans="1:30" s="21" customFormat="1" x14ac:dyDescent="0.25">
      <c r="A8" s="19"/>
      <c r="B8" s="20"/>
      <c r="C8" s="20"/>
      <c r="D8" s="20"/>
      <c r="F8" s="19"/>
      <c r="G8" s="20"/>
      <c r="H8" s="20"/>
      <c r="I8" s="20"/>
      <c r="K8" s="19"/>
      <c r="L8" s="20"/>
      <c r="M8" s="20"/>
      <c r="N8" s="20"/>
      <c r="P8" s="19"/>
      <c r="Q8" s="20"/>
      <c r="R8" s="20"/>
      <c r="S8" s="20"/>
      <c r="U8" s="43"/>
      <c r="V8" s="20"/>
      <c r="AA8" s="20"/>
      <c r="AB8" s="20"/>
      <c r="AC8" s="20"/>
      <c r="AD8" s="20"/>
    </row>
    <row r="9" spans="1:30" x14ac:dyDescent="0.25">
      <c r="A9" s="3" t="s">
        <v>18</v>
      </c>
      <c r="B9" s="2" t="s">
        <v>19</v>
      </c>
      <c r="C9" s="2" t="s">
        <v>8</v>
      </c>
      <c r="D9" s="2" t="s">
        <v>20</v>
      </c>
      <c r="F9" s="3" t="s">
        <v>21</v>
      </c>
      <c r="G9" s="2" t="s">
        <v>19</v>
      </c>
      <c r="H9" s="2" t="s">
        <v>22</v>
      </c>
      <c r="I9" s="2" t="s">
        <v>23</v>
      </c>
      <c r="P9" s="3" t="s">
        <v>21</v>
      </c>
      <c r="Q9" s="2" t="s">
        <v>19</v>
      </c>
      <c r="R9" s="2" t="s">
        <v>24</v>
      </c>
      <c r="S9" s="2" t="s">
        <v>25</v>
      </c>
    </row>
    <row r="10" spans="1:30" x14ac:dyDescent="0.25">
      <c r="A10" s="3">
        <f>A15-A9</f>
        <v>949</v>
      </c>
      <c r="F10" s="3">
        <f>F15-F9</f>
        <v>929</v>
      </c>
      <c r="P10" s="3">
        <f>P21-P9</f>
        <v>1743</v>
      </c>
    </row>
    <row r="11" spans="1:30" s="21" customFormat="1" x14ac:dyDescent="0.25">
      <c r="A11" s="19"/>
      <c r="B11" s="20"/>
      <c r="C11" s="20"/>
      <c r="D11" s="20"/>
      <c r="F11" s="19"/>
      <c r="G11" s="20"/>
      <c r="H11" s="20"/>
      <c r="I11" s="20"/>
      <c r="K11" s="19"/>
      <c r="L11" s="20"/>
      <c r="M11" s="20"/>
      <c r="N11" s="20"/>
      <c r="P11" s="19"/>
      <c r="Q11" s="20"/>
      <c r="R11" s="20"/>
      <c r="S11" s="20"/>
      <c r="U11" s="43"/>
      <c r="V11" s="20"/>
      <c r="AA11" s="20"/>
      <c r="AB11" s="20"/>
      <c r="AC11" s="20"/>
      <c r="AD11" s="20"/>
    </row>
    <row r="12" spans="1:30" x14ac:dyDescent="0.25">
      <c r="K12" s="3" t="s">
        <v>26</v>
      </c>
      <c r="M12" s="2" t="s">
        <v>24</v>
      </c>
      <c r="N12" s="2" t="s">
        <v>25</v>
      </c>
      <c r="U12" s="40">
        <v>2556</v>
      </c>
      <c r="W12" s="1" t="s">
        <v>2</v>
      </c>
      <c r="X12" s="1" t="s">
        <v>27</v>
      </c>
    </row>
    <row r="13" spans="1:30" x14ac:dyDescent="0.25">
      <c r="K13" s="3">
        <f>K18-K12</f>
        <v>1038</v>
      </c>
      <c r="U13" s="40">
        <v>3140</v>
      </c>
      <c r="W13" s="1" t="s">
        <v>28</v>
      </c>
      <c r="X13" s="1" t="s">
        <v>29</v>
      </c>
    </row>
    <row r="14" spans="1:30" s="21" customFormat="1" x14ac:dyDescent="0.25">
      <c r="A14" s="19"/>
      <c r="B14" s="20"/>
      <c r="C14" s="20"/>
      <c r="D14" s="20"/>
      <c r="F14" s="19"/>
      <c r="G14" s="20"/>
      <c r="H14" s="20"/>
      <c r="I14" s="20"/>
      <c r="K14" s="19"/>
      <c r="L14" s="20"/>
      <c r="M14" s="20"/>
      <c r="N14" s="20"/>
      <c r="P14" s="19"/>
      <c r="Q14" s="20"/>
      <c r="R14" s="20"/>
      <c r="S14" s="20"/>
      <c r="U14" s="43"/>
      <c r="V14" s="20"/>
      <c r="AA14" s="20"/>
      <c r="AB14" s="20"/>
      <c r="AC14" s="20"/>
      <c r="AD14" s="20"/>
    </row>
    <row r="15" spans="1:30" x14ac:dyDescent="0.25">
      <c r="A15" s="3" t="s">
        <v>30</v>
      </c>
      <c r="B15" s="2" t="s">
        <v>31</v>
      </c>
      <c r="C15" s="2" t="s">
        <v>8</v>
      </c>
      <c r="D15" s="2" t="s">
        <v>20</v>
      </c>
      <c r="F15" s="3" t="s">
        <v>30</v>
      </c>
      <c r="G15" s="2" t="s">
        <v>31</v>
      </c>
      <c r="H15" s="2" t="s">
        <v>10</v>
      </c>
      <c r="I15" s="2" t="s">
        <v>23</v>
      </c>
    </row>
    <row r="16" spans="1:30" x14ac:dyDescent="0.25">
      <c r="A16" s="3">
        <f>A21-A15</f>
        <v>814</v>
      </c>
      <c r="F16" s="3">
        <f>F21-F15</f>
        <v>814</v>
      </c>
    </row>
    <row r="17" spans="1:30" s="21" customFormat="1" x14ac:dyDescent="0.25">
      <c r="A17" s="19"/>
      <c r="B17" s="20"/>
      <c r="C17" s="20"/>
      <c r="D17" s="20"/>
      <c r="F17" s="19"/>
      <c r="G17" s="20"/>
      <c r="H17" s="20"/>
      <c r="I17" s="20"/>
      <c r="K17" s="19"/>
      <c r="L17" s="20"/>
      <c r="M17" s="20"/>
      <c r="N17" s="20"/>
      <c r="P17" s="19"/>
      <c r="Q17" s="20"/>
      <c r="R17" s="20"/>
      <c r="S17" s="20"/>
      <c r="U17" s="43"/>
      <c r="V17" s="20"/>
      <c r="AA17" s="20"/>
      <c r="AB17" s="20"/>
      <c r="AC17" s="20"/>
      <c r="AD17" s="20"/>
    </row>
    <row r="18" spans="1:30" x14ac:dyDescent="0.25">
      <c r="K18" s="3" t="s">
        <v>32</v>
      </c>
      <c r="L18" s="2" t="s">
        <v>33</v>
      </c>
      <c r="M18" s="2" t="s">
        <v>34</v>
      </c>
      <c r="N18" s="2" t="s">
        <v>35</v>
      </c>
    </row>
    <row r="19" spans="1:30" x14ac:dyDescent="0.25">
      <c r="K19" s="3">
        <f>K24-K18</f>
        <v>946</v>
      </c>
    </row>
    <row r="20" spans="1:30" s="21" customFormat="1" x14ac:dyDescent="0.25">
      <c r="A20" s="19"/>
      <c r="B20" s="20"/>
      <c r="C20" s="20"/>
      <c r="D20" s="20"/>
      <c r="F20" s="19"/>
      <c r="G20" s="20"/>
      <c r="H20" s="20"/>
      <c r="I20" s="20"/>
      <c r="K20" s="19"/>
      <c r="L20" s="20"/>
      <c r="M20" s="20"/>
      <c r="N20" s="20"/>
      <c r="P20" s="19"/>
      <c r="Q20" s="20"/>
      <c r="R20" s="20"/>
      <c r="S20" s="20"/>
      <c r="U20" s="43"/>
      <c r="V20" s="20"/>
      <c r="AA20" s="20"/>
      <c r="AB20" s="20"/>
      <c r="AC20" s="20"/>
      <c r="AD20" s="20"/>
    </row>
    <row r="21" spans="1:30" x14ac:dyDescent="0.25">
      <c r="A21" s="3">
        <v>3987</v>
      </c>
      <c r="B21" s="2" t="s">
        <v>36</v>
      </c>
      <c r="C21" s="2" t="s">
        <v>8</v>
      </c>
      <c r="D21" s="2" t="s">
        <v>20</v>
      </c>
      <c r="F21" s="3">
        <v>3987</v>
      </c>
      <c r="G21" s="2" t="s">
        <v>36</v>
      </c>
      <c r="H21" s="2" t="s">
        <v>22</v>
      </c>
      <c r="I21" s="2" t="s">
        <v>36</v>
      </c>
      <c r="P21" s="3">
        <v>3987</v>
      </c>
      <c r="Q21" s="2" t="s">
        <v>36</v>
      </c>
      <c r="R21" s="2" t="s">
        <v>24</v>
      </c>
      <c r="S21" s="2" t="s">
        <v>25</v>
      </c>
      <c r="U21" s="40">
        <v>3987</v>
      </c>
      <c r="W21" s="1" t="s">
        <v>28</v>
      </c>
      <c r="X21" s="1" t="s">
        <v>29</v>
      </c>
    </row>
    <row r="22" spans="1:30" x14ac:dyDescent="0.25">
      <c r="A22" s="3">
        <f>A27-A21</f>
        <v>610</v>
      </c>
      <c r="F22" s="3">
        <f>F33-F21</f>
        <v>1013</v>
      </c>
      <c r="P22" s="3">
        <f>P24-P21</f>
        <v>553</v>
      </c>
      <c r="U22" s="40">
        <f>U21-U13</f>
        <v>847</v>
      </c>
    </row>
    <row r="23" spans="1:30" s="21" customFormat="1" x14ac:dyDescent="0.25">
      <c r="A23" s="19"/>
      <c r="B23" s="20"/>
      <c r="C23" s="20"/>
      <c r="D23" s="20"/>
      <c r="F23" s="19"/>
      <c r="G23" s="20"/>
      <c r="H23" s="20"/>
      <c r="I23" s="20"/>
      <c r="K23" s="19"/>
      <c r="L23" s="20"/>
      <c r="M23" s="20"/>
      <c r="N23" s="20"/>
      <c r="P23" s="19"/>
      <c r="Q23" s="20"/>
      <c r="R23" s="20"/>
      <c r="S23" s="20"/>
      <c r="U23" s="43"/>
      <c r="V23" s="20"/>
      <c r="AA23" s="20"/>
      <c r="AB23" s="20"/>
      <c r="AC23" s="20"/>
      <c r="AD23" s="20"/>
    </row>
    <row r="24" spans="1:30" x14ac:dyDescent="0.25">
      <c r="K24" s="3">
        <f>4568-28</f>
        <v>4540</v>
      </c>
      <c r="L24" s="2" t="s">
        <v>38</v>
      </c>
      <c r="M24" s="4" t="s">
        <v>37</v>
      </c>
      <c r="P24" s="3">
        <f>4568-28</f>
        <v>4540</v>
      </c>
      <c r="Q24" s="2" t="s">
        <v>38</v>
      </c>
      <c r="R24" s="4" t="s">
        <v>37</v>
      </c>
    </row>
    <row r="25" spans="1:30" x14ac:dyDescent="0.25">
      <c r="K25" s="3">
        <f>K27-K18</f>
        <v>1259</v>
      </c>
      <c r="P25" s="3">
        <f>P33-P21</f>
        <v>1013</v>
      </c>
    </row>
    <row r="26" spans="1:30" s="21" customFormat="1" x14ac:dyDescent="0.25">
      <c r="A26" s="19"/>
      <c r="B26" s="20"/>
      <c r="C26" s="20"/>
      <c r="D26" s="20"/>
      <c r="F26" s="19"/>
      <c r="G26" s="20"/>
      <c r="H26" s="20"/>
      <c r="I26" s="20"/>
      <c r="K26" s="19"/>
      <c r="L26" s="20"/>
      <c r="M26" s="20"/>
      <c r="N26" s="20"/>
      <c r="P26" s="19"/>
      <c r="Q26" s="20"/>
      <c r="R26" s="20"/>
      <c r="S26" s="20"/>
      <c r="U26" s="43"/>
      <c r="V26" s="20"/>
      <c r="AA26" s="20"/>
      <c r="AB26" s="20"/>
      <c r="AC26" s="20"/>
      <c r="AD26" s="20"/>
    </row>
    <row r="27" spans="1:30" x14ac:dyDescent="0.25">
      <c r="A27" s="3">
        <v>4597</v>
      </c>
      <c r="B27" s="2" t="s">
        <v>40</v>
      </c>
      <c r="C27" s="2" t="s">
        <v>39</v>
      </c>
      <c r="K27" s="3">
        <v>4853</v>
      </c>
    </row>
    <row r="28" spans="1:30" x14ac:dyDescent="0.25">
      <c r="A28" s="3">
        <f>A33-A21</f>
        <v>1013</v>
      </c>
      <c r="K28" s="8">
        <f>K39-K24</f>
        <v>1490</v>
      </c>
    </row>
    <row r="29" spans="1:30" s="21" customFormat="1" x14ac:dyDescent="0.25">
      <c r="A29" s="19"/>
      <c r="B29" s="20"/>
      <c r="C29" s="20"/>
      <c r="D29" s="20"/>
      <c r="F29" s="19"/>
      <c r="G29" s="20"/>
      <c r="H29" s="20"/>
      <c r="I29" s="20"/>
      <c r="K29" s="19"/>
      <c r="L29" s="20"/>
      <c r="M29" s="20"/>
      <c r="N29" s="20"/>
      <c r="P29" s="19"/>
      <c r="Q29" s="20"/>
      <c r="R29" s="20"/>
      <c r="S29" s="20"/>
      <c r="U29" s="43"/>
      <c r="V29" s="20"/>
      <c r="AA29" s="20"/>
      <c r="AB29" s="20"/>
      <c r="AC29" s="20"/>
      <c r="AD29" s="20"/>
    </row>
    <row r="30" spans="1:30" s="37" customFormat="1" x14ac:dyDescent="0.25">
      <c r="A30" s="38"/>
      <c r="B30" s="36"/>
      <c r="C30" s="36"/>
      <c r="D30" s="36"/>
      <c r="F30" s="38"/>
      <c r="G30" s="36"/>
      <c r="H30" s="36"/>
      <c r="I30" s="36"/>
      <c r="K30" s="38"/>
      <c r="L30" s="36"/>
      <c r="M30" s="36"/>
      <c r="N30" s="36"/>
      <c r="P30" s="38"/>
      <c r="Q30" s="36"/>
      <c r="R30" s="36"/>
      <c r="S30" s="36"/>
      <c r="U30" s="44">
        <v>4735</v>
      </c>
      <c r="V30" s="36" t="s">
        <v>41</v>
      </c>
      <c r="W30" s="37" t="s">
        <v>44</v>
      </c>
      <c r="X30" s="37" t="s">
        <v>45</v>
      </c>
      <c r="AA30" s="36"/>
      <c r="AB30" s="36"/>
      <c r="AC30" s="36"/>
      <c r="AD30" s="36"/>
    </row>
    <row r="32" spans="1:30" s="21" customFormat="1" x14ac:dyDescent="0.25">
      <c r="A32" s="19"/>
      <c r="B32" s="20"/>
      <c r="C32" s="20"/>
      <c r="D32" s="20"/>
      <c r="F32" s="19"/>
      <c r="G32" s="20"/>
      <c r="H32" s="20"/>
      <c r="I32" s="20"/>
      <c r="K32" s="19"/>
      <c r="L32" s="20"/>
      <c r="M32" s="20"/>
      <c r="N32" s="20"/>
      <c r="P32" s="19"/>
      <c r="Q32" s="20"/>
      <c r="R32" s="20"/>
      <c r="S32" s="20"/>
      <c r="U32" s="43"/>
      <c r="V32" s="20"/>
      <c r="AA32" s="20"/>
      <c r="AB32" s="20"/>
      <c r="AC32" s="20"/>
      <c r="AD32" s="20"/>
    </row>
    <row r="33" spans="1:30" x14ac:dyDescent="0.25">
      <c r="A33" s="3">
        <v>5000</v>
      </c>
      <c r="B33" s="2" t="s">
        <v>46</v>
      </c>
      <c r="C33" s="2" t="s">
        <v>8</v>
      </c>
      <c r="D33" s="2" t="s">
        <v>52</v>
      </c>
      <c r="F33" s="3">
        <v>5000</v>
      </c>
      <c r="G33" s="2" t="s">
        <v>46</v>
      </c>
      <c r="H33" s="2" t="s">
        <v>49</v>
      </c>
      <c r="I33" s="2" t="s">
        <v>50</v>
      </c>
      <c r="P33" s="3">
        <v>5000</v>
      </c>
      <c r="Q33" s="2" t="s">
        <v>46</v>
      </c>
      <c r="R33" s="2" t="s">
        <v>24</v>
      </c>
      <c r="S33" s="2" t="s">
        <v>25</v>
      </c>
    </row>
    <row r="34" spans="1:30" x14ac:dyDescent="0.25">
      <c r="A34" s="8">
        <f>A39-A33</f>
        <v>1030</v>
      </c>
      <c r="F34" s="8">
        <f>F39-F33</f>
        <v>1030</v>
      </c>
      <c r="P34" s="1">
        <f>P39-P33</f>
        <v>1030</v>
      </c>
    </row>
    <row r="35" spans="1:30" s="21" customFormat="1" x14ac:dyDescent="0.25">
      <c r="A35" s="19"/>
      <c r="B35" s="20"/>
      <c r="C35" s="20"/>
      <c r="D35" s="20"/>
      <c r="F35" s="19"/>
      <c r="G35" s="20"/>
      <c r="H35" s="20"/>
      <c r="I35" s="20"/>
      <c r="K35" s="19"/>
      <c r="L35" s="20"/>
      <c r="M35" s="20"/>
      <c r="N35" s="20"/>
      <c r="P35" s="19"/>
      <c r="Q35" s="20"/>
      <c r="R35" s="20"/>
      <c r="S35" s="20"/>
      <c r="U35" s="43"/>
      <c r="V35" s="20"/>
      <c r="AA35" s="20"/>
      <c r="AB35" s="20"/>
      <c r="AC35" s="20"/>
      <c r="AD35" s="20"/>
    </row>
    <row r="36" spans="1:30" x14ac:dyDescent="0.25">
      <c r="B36" s="2" t="s">
        <v>46</v>
      </c>
      <c r="C36" s="2" t="s">
        <v>47</v>
      </c>
    </row>
    <row r="37" spans="1:30" x14ac:dyDescent="0.25">
      <c r="C37" s="2" t="s">
        <v>48</v>
      </c>
    </row>
    <row r="38" spans="1:30" s="21" customFormat="1" x14ac:dyDescent="0.25">
      <c r="A38" s="19"/>
      <c r="B38" s="20"/>
      <c r="C38" s="20"/>
      <c r="D38" s="20"/>
      <c r="F38" s="19"/>
      <c r="G38" s="20"/>
      <c r="H38" s="20"/>
      <c r="I38" s="20"/>
      <c r="K38" s="19"/>
      <c r="L38" s="20"/>
      <c r="M38" s="20"/>
      <c r="N38" s="20"/>
      <c r="P38" s="19"/>
      <c r="Q38" s="20"/>
      <c r="R38" s="20"/>
      <c r="S38" s="20"/>
      <c r="U38" s="43"/>
      <c r="V38" s="20"/>
      <c r="AA38" s="20"/>
      <c r="AB38" s="20"/>
      <c r="AC38" s="20"/>
      <c r="AD38" s="20"/>
    </row>
    <row r="39" spans="1:30" s="10" customFormat="1" ht="114.15" x14ac:dyDescent="0.25">
      <c r="A39" s="8">
        <v>6030</v>
      </c>
      <c r="B39" s="9" t="s">
        <v>51</v>
      </c>
      <c r="C39" s="9" t="s">
        <v>8</v>
      </c>
      <c r="D39" s="9" t="s">
        <v>20</v>
      </c>
      <c r="F39" s="8">
        <v>6030</v>
      </c>
      <c r="G39" s="9" t="s">
        <v>51</v>
      </c>
      <c r="H39" s="9" t="s">
        <v>10</v>
      </c>
      <c r="I39" s="9" t="s">
        <v>23</v>
      </c>
      <c r="K39" s="8">
        <v>6030</v>
      </c>
      <c r="L39" s="9" t="s">
        <v>51</v>
      </c>
      <c r="M39" s="9" t="s">
        <v>24</v>
      </c>
      <c r="N39" s="9" t="s">
        <v>25</v>
      </c>
      <c r="P39" s="8">
        <v>6030</v>
      </c>
      <c r="Q39" s="9" t="s">
        <v>51</v>
      </c>
      <c r="R39" s="9" t="s">
        <v>24</v>
      </c>
      <c r="S39" s="9" t="s">
        <v>25</v>
      </c>
      <c r="U39" s="45">
        <v>6030</v>
      </c>
      <c r="V39" s="9" t="s">
        <v>51</v>
      </c>
      <c r="W39" s="9" t="s">
        <v>55</v>
      </c>
      <c r="X39" s="9" t="s">
        <v>53</v>
      </c>
      <c r="Y39" s="11" t="s">
        <v>60</v>
      </c>
      <c r="AA39" s="8">
        <v>6030</v>
      </c>
      <c r="AB39" s="9" t="s">
        <v>51</v>
      </c>
      <c r="AC39" s="9" t="s">
        <v>24</v>
      </c>
      <c r="AD39" s="9" t="s">
        <v>59</v>
      </c>
    </row>
    <row r="40" spans="1:30" s="10" customFormat="1" x14ac:dyDescent="0.25">
      <c r="A40" s="3">
        <f>A44-A39</f>
        <v>838</v>
      </c>
      <c r="B40" s="9"/>
      <c r="C40" s="9"/>
      <c r="D40" s="9"/>
      <c r="F40" s="3">
        <f>F44-F39</f>
        <v>838</v>
      </c>
      <c r="G40" s="9"/>
      <c r="H40" s="9"/>
      <c r="I40" s="9"/>
      <c r="K40" s="3">
        <f>K50-K39</f>
        <v>1210</v>
      </c>
      <c r="L40" s="9"/>
      <c r="M40" s="9"/>
      <c r="N40" s="9"/>
      <c r="P40" s="3">
        <f>P50-P39</f>
        <v>1210</v>
      </c>
      <c r="Q40" s="9"/>
      <c r="R40" s="9"/>
      <c r="S40" s="9"/>
      <c r="U40" s="45"/>
      <c r="V40" s="9"/>
      <c r="W40" s="9"/>
      <c r="X40" s="9"/>
      <c r="Y40" s="11"/>
      <c r="AA40" s="13">
        <f>AA47-AA39</f>
        <v>954</v>
      </c>
      <c r="AB40" s="9"/>
      <c r="AC40" s="9"/>
      <c r="AD40" s="9"/>
    </row>
    <row r="41" spans="1:30" s="10" customFormat="1" x14ac:dyDescent="0.25">
      <c r="A41" s="8"/>
      <c r="B41" s="9"/>
      <c r="C41" s="9"/>
      <c r="D41" s="9"/>
      <c r="F41" s="8"/>
      <c r="G41" s="9"/>
      <c r="H41" s="9"/>
      <c r="I41" s="9"/>
      <c r="K41" s="8"/>
      <c r="L41" s="9"/>
      <c r="M41" s="9"/>
      <c r="N41" s="9"/>
      <c r="P41" s="8"/>
      <c r="Q41" s="9"/>
      <c r="R41" s="9"/>
      <c r="S41" s="9"/>
      <c r="U41" s="45"/>
      <c r="V41" s="9"/>
      <c r="W41" s="9"/>
      <c r="X41" s="9"/>
      <c r="Y41" s="11"/>
      <c r="AA41" s="8"/>
      <c r="AB41" s="9"/>
      <c r="AC41" s="9"/>
      <c r="AD41" s="9"/>
    </row>
    <row r="42" spans="1:30" s="10" customFormat="1" x14ac:dyDescent="0.25">
      <c r="A42" s="8"/>
      <c r="B42" s="9"/>
      <c r="C42" s="9"/>
      <c r="D42" s="9"/>
      <c r="F42" s="8"/>
      <c r="G42" s="9"/>
      <c r="H42" s="9"/>
      <c r="I42" s="9"/>
      <c r="K42" s="8"/>
      <c r="L42" s="9"/>
      <c r="M42" s="9"/>
      <c r="N42" s="9"/>
      <c r="P42" s="8"/>
      <c r="Q42" s="9"/>
      <c r="R42" s="9"/>
      <c r="S42" s="9"/>
      <c r="U42" s="46">
        <v>6030</v>
      </c>
      <c r="V42" s="29" t="s">
        <v>51</v>
      </c>
      <c r="W42" s="30" t="s">
        <v>54</v>
      </c>
      <c r="X42" s="9"/>
      <c r="Y42" s="11"/>
      <c r="AA42" s="8"/>
      <c r="AB42" s="9"/>
      <c r="AC42" s="9"/>
      <c r="AD42" s="9"/>
    </row>
    <row r="43" spans="1:30" s="21" customFormat="1" x14ac:dyDescent="0.25">
      <c r="A43" s="19"/>
      <c r="B43" s="20"/>
      <c r="C43" s="20"/>
      <c r="D43" s="20"/>
      <c r="F43" s="19"/>
      <c r="G43" s="20"/>
      <c r="H43" s="20"/>
      <c r="I43" s="20"/>
      <c r="K43" s="19"/>
      <c r="L43" s="20"/>
      <c r="M43" s="20"/>
      <c r="N43" s="20"/>
      <c r="P43" s="19"/>
      <c r="Q43" s="20"/>
      <c r="R43" s="20"/>
      <c r="S43" s="20"/>
      <c r="U43" s="47"/>
      <c r="Y43" s="22"/>
      <c r="Z43" s="23"/>
      <c r="AA43" s="20"/>
      <c r="AB43" s="20"/>
      <c r="AC43" s="20"/>
      <c r="AD43" s="20"/>
    </row>
    <row r="44" spans="1:30" x14ac:dyDescent="0.25">
      <c r="A44" s="3">
        <v>6868</v>
      </c>
      <c r="B44" s="2" t="s">
        <v>61</v>
      </c>
      <c r="C44" s="9" t="s">
        <v>8</v>
      </c>
      <c r="D44" s="9" t="s">
        <v>20</v>
      </c>
      <c r="F44" s="3">
        <v>6868</v>
      </c>
      <c r="G44" s="2" t="s">
        <v>61</v>
      </c>
      <c r="H44" s="2" t="s">
        <v>63</v>
      </c>
      <c r="I44" s="9" t="s">
        <v>23</v>
      </c>
      <c r="Y44" s="7" t="s">
        <v>67</v>
      </c>
      <c r="Z44" s="6"/>
      <c r="AA44" s="1"/>
      <c r="AB44" s="1"/>
      <c r="AC44" s="1"/>
      <c r="AD44" s="1"/>
    </row>
    <row r="45" spans="1:30" x14ac:dyDescent="0.25">
      <c r="A45" s="3">
        <f>A56-A44</f>
        <v>921</v>
      </c>
      <c r="F45" s="3">
        <f>F50-F44</f>
        <v>372</v>
      </c>
      <c r="Y45" s="7"/>
      <c r="Z45" s="6"/>
      <c r="AA45" s="1"/>
      <c r="AB45" s="1"/>
      <c r="AC45" s="1"/>
      <c r="AD45" s="1"/>
    </row>
    <row r="46" spans="1:30" s="21" customFormat="1" x14ac:dyDescent="0.25">
      <c r="A46" s="19"/>
      <c r="B46" s="20"/>
      <c r="C46" s="20"/>
      <c r="D46" s="20"/>
      <c r="F46" s="19"/>
      <c r="G46" s="20"/>
      <c r="H46" s="20"/>
      <c r="I46" s="20"/>
      <c r="K46" s="19"/>
      <c r="L46" s="20"/>
      <c r="M46" s="20"/>
      <c r="N46" s="20"/>
      <c r="P46" s="19"/>
      <c r="Q46" s="20"/>
      <c r="R46" s="20"/>
      <c r="S46" s="20"/>
      <c r="U46" s="43"/>
      <c r="V46" s="20"/>
      <c r="Y46" s="22"/>
      <c r="Z46" s="23"/>
      <c r="AA46" s="19"/>
      <c r="AB46" s="20"/>
      <c r="AC46" s="24"/>
      <c r="AD46" s="24"/>
    </row>
    <row r="47" spans="1:30" x14ac:dyDescent="0.25">
      <c r="Y47" s="7"/>
      <c r="Z47" s="6"/>
      <c r="AA47" s="3">
        <v>6984</v>
      </c>
      <c r="AB47" s="2" t="s">
        <v>64</v>
      </c>
      <c r="AC47" s="9" t="s">
        <v>24</v>
      </c>
      <c r="AD47" s="9" t="s">
        <v>59</v>
      </c>
    </row>
    <row r="48" spans="1:30" x14ac:dyDescent="0.25">
      <c r="Y48" s="7"/>
      <c r="Z48" s="6"/>
      <c r="AA48" s="3">
        <f>AA53-AA47</f>
        <v>345</v>
      </c>
      <c r="AB48" s="1"/>
      <c r="AC48" s="1"/>
      <c r="AD48" s="1"/>
    </row>
    <row r="49" spans="1:30" s="21" customFormat="1" x14ac:dyDescent="0.25">
      <c r="A49" s="19"/>
      <c r="B49" s="20"/>
      <c r="C49" s="20"/>
      <c r="D49" s="20"/>
      <c r="F49" s="19"/>
      <c r="G49" s="20"/>
      <c r="H49" s="20"/>
      <c r="I49" s="20"/>
      <c r="K49" s="19"/>
      <c r="L49" s="20"/>
      <c r="M49" s="20"/>
      <c r="N49" s="20"/>
      <c r="P49" s="19"/>
      <c r="Q49" s="20"/>
      <c r="R49" s="20"/>
      <c r="S49" s="20"/>
      <c r="U49" s="43"/>
      <c r="V49" s="20"/>
      <c r="Y49" s="22"/>
      <c r="Z49" s="23"/>
      <c r="AA49" s="25"/>
      <c r="AB49" s="20"/>
      <c r="AC49" s="20"/>
      <c r="AD49" s="20"/>
    </row>
    <row r="50" spans="1:30" ht="28.55" x14ac:dyDescent="0.25">
      <c r="A50" s="8"/>
      <c r="B50" s="9"/>
      <c r="C50" s="9"/>
      <c r="D50" s="9"/>
      <c r="E50" s="10"/>
      <c r="F50" s="8">
        <v>7240</v>
      </c>
      <c r="G50" s="9" t="s">
        <v>65</v>
      </c>
      <c r="H50" s="9" t="s">
        <v>22</v>
      </c>
      <c r="I50" s="9" t="s">
        <v>23</v>
      </c>
      <c r="J50" s="10"/>
      <c r="K50" s="8">
        <v>7240</v>
      </c>
      <c r="L50" s="9" t="s">
        <v>65</v>
      </c>
      <c r="M50" s="9" t="s">
        <v>24</v>
      </c>
      <c r="N50" s="9" t="s">
        <v>25</v>
      </c>
      <c r="O50" s="10"/>
      <c r="P50" s="8">
        <v>7240</v>
      </c>
      <c r="Q50" s="9" t="s">
        <v>65</v>
      </c>
      <c r="R50" s="9" t="s">
        <v>24</v>
      </c>
      <c r="S50" s="9" t="s">
        <v>25</v>
      </c>
      <c r="T50" s="10"/>
      <c r="U50" s="45">
        <v>7240</v>
      </c>
      <c r="V50" s="9" t="s">
        <v>69</v>
      </c>
      <c r="W50" s="10" t="s">
        <v>66</v>
      </c>
      <c r="X50" s="14" t="s">
        <v>76</v>
      </c>
      <c r="Y50" s="7" t="s">
        <v>71</v>
      </c>
      <c r="AA50" s="9"/>
      <c r="AB50" s="9"/>
      <c r="AC50" s="9"/>
      <c r="AD50" s="9"/>
    </row>
    <row r="51" spans="1:30" x14ac:dyDescent="0.25">
      <c r="F51" s="3">
        <f>F56-F50</f>
        <v>549</v>
      </c>
      <c r="K51" s="1"/>
      <c r="P51" s="3">
        <f>P56-P50</f>
        <v>549</v>
      </c>
      <c r="U51" s="45">
        <v>7240</v>
      </c>
      <c r="Y51" s="7"/>
    </row>
    <row r="52" spans="1:30" s="21" customFormat="1" x14ac:dyDescent="0.25">
      <c r="A52" s="19"/>
      <c r="B52" s="20"/>
      <c r="C52" s="20"/>
      <c r="D52" s="20"/>
      <c r="F52" s="19"/>
      <c r="G52" s="20"/>
      <c r="H52" s="20"/>
      <c r="I52" s="20"/>
      <c r="K52" s="19"/>
      <c r="L52" s="20"/>
      <c r="M52" s="20"/>
      <c r="N52" s="20"/>
      <c r="P52" s="19"/>
      <c r="Q52" s="20"/>
      <c r="R52" s="20"/>
      <c r="S52" s="20"/>
      <c r="U52" s="43"/>
      <c r="V52" s="20"/>
      <c r="Y52" s="22"/>
      <c r="AA52" s="20"/>
      <c r="AB52" s="20"/>
      <c r="AC52" s="20"/>
      <c r="AD52" s="20"/>
    </row>
    <row r="53" spans="1:30" x14ac:dyDescent="0.25">
      <c r="Y53" s="7"/>
      <c r="AA53" s="3">
        <v>7329</v>
      </c>
      <c r="AB53" s="2" t="s">
        <v>68</v>
      </c>
      <c r="AC53" s="2" t="s">
        <v>72</v>
      </c>
      <c r="AD53" s="2" t="s">
        <v>73</v>
      </c>
    </row>
    <row r="54" spans="1:30" x14ac:dyDescent="0.25">
      <c r="Y54" s="7"/>
      <c r="AA54" s="15">
        <f>AA56-AA53</f>
        <v>460</v>
      </c>
    </row>
    <row r="55" spans="1:30" s="21" customFormat="1" x14ac:dyDescent="0.25">
      <c r="A55" s="19"/>
      <c r="B55" s="20"/>
      <c r="C55" s="20"/>
      <c r="D55" s="20"/>
      <c r="F55" s="19"/>
      <c r="G55" s="20"/>
      <c r="H55" s="20"/>
      <c r="I55" s="20"/>
      <c r="K55" s="19"/>
      <c r="L55" s="20"/>
      <c r="M55" s="20"/>
      <c r="N55" s="20"/>
      <c r="P55" s="19"/>
      <c r="Q55" s="20"/>
      <c r="R55" s="20"/>
      <c r="S55" s="20"/>
      <c r="U55" s="43"/>
      <c r="V55" s="20"/>
      <c r="Y55" s="22"/>
      <c r="AA55" s="19"/>
      <c r="AB55" s="20"/>
      <c r="AC55" s="20"/>
      <c r="AD55" s="20"/>
    </row>
    <row r="56" spans="1:30" s="10" customFormat="1" ht="57.1" x14ac:dyDescent="0.25">
      <c r="A56" s="8">
        <v>7789</v>
      </c>
      <c r="B56" s="9" t="s">
        <v>74</v>
      </c>
      <c r="C56" s="9" t="s">
        <v>8</v>
      </c>
      <c r="D56" s="9" t="s">
        <v>9</v>
      </c>
      <c r="F56" s="8">
        <v>7789</v>
      </c>
      <c r="G56" s="9" t="s">
        <v>74</v>
      </c>
      <c r="H56" s="9" t="s">
        <v>22</v>
      </c>
      <c r="I56" s="9" t="s">
        <v>23</v>
      </c>
      <c r="K56" s="8"/>
      <c r="L56" s="9"/>
      <c r="M56" s="9"/>
      <c r="N56" s="9"/>
      <c r="P56" s="8">
        <v>7789</v>
      </c>
      <c r="Q56" s="9" t="s">
        <v>75</v>
      </c>
      <c r="R56" s="9" t="s">
        <v>24</v>
      </c>
      <c r="S56" s="9" t="s">
        <v>25</v>
      </c>
      <c r="U56" s="45">
        <v>7789</v>
      </c>
      <c r="V56" s="9" t="s">
        <v>75</v>
      </c>
      <c r="W56" s="10" t="s">
        <v>66</v>
      </c>
      <c r="X56" s="14" t="s">
        <v>77</v>
      </c>
      <c r="Y56" s="14" t="s">
        <v>78</v>
      </c>
      <c r="AA56" s="8">
        <v>7789</v>
      </c>
      <c r="AB56" s="9" t="s">
        <v>75</v>
      </c>
      <c r="AC56" s="9" t="s">
        <v>72</v>
      </c>
      <c r="AD56" s="9" t="s">
        <v>73</v>
      </c>
    </row>
    <row r="57" spans="1:30" x14ac:dyDescent="0.25">
      <c r="A57" s="28">
        <f>A62-A56</f>
        <v>305</v>
      </c>
      <c r="F57" s="32">
        <f>F62-F56</f>
        <v>305</v>
      </c>
      <c r="P57" s="1"/>
      <c r="U57" s="40">
        <f>U56-U50</f>
        <v>549</v>
      </c>
      <c r="AA57" s="27">
        <f>AA59-AA56</f>
        <v>156</v>
      </c>
    </row>
    <row r="58" spans="1:30" s="21" customFormat="1" x14ac:dyDescent="0.25">
      <c r="A58" s="19"/>
      <c r="B58" s="20"/>
      <c r="C58" s="20"/>
      <c r="D58" s="20"/>
      <c r="F58" s="19"/>
      <c r="G58" s="20"/>
      <c r="H58" s="20"/>
      <c r="I58" s="20"/>
      <c r="K58" s="19"/>
      <c r="L58" s="20"/>
      <c r="M58" s="20"/>
      <c r="N58" s="20"/>
      <c r="P58" s="19"/>
      <c r="Q58" s="20"/>
      <c r="R58" s="20"/>
      <c r="S58" s="20"/>
      <c r="U58" s="43"/>
      <c r="V58" s="20"/>
      <c r="AA58" s="26"/>
      <c r="AB58" s="20"/>
      <c r="AC58" s="20"/>
      <c r="AD58" s="20"/>
    </row>
    <row r="59" spans="1:30" x14ac:dyDescent="0.25">
      <c r="AA59" s="8">
        <f>8085-(28*5)</f>
        <v>7945</v>
      </c>
      <c r="AB59" s="9" t="s">
        <v>79</v>
      </c>
      <c r="AC59" s="9" t="s">
        <v>72</v>
      </c>
      <c r="AD59" s="9" t="s">
        <v>73</v>
      </c>
    </row>
    <row r="60" spans="1:30" ht="14.95" customHeight="1" x14ac:dyDescent="0.25">
      <c r="AA60" s="1"/>
    </row>
    <row r="61" spans="1:30" s="21" customFormat="1" ht="14.95" customHeight="1" x14ac:dyDescent="0.25">
      <c r="A61" s="19"/>
      <c r="B61" s="20"/>
      <c r="C61" s="20"/>
      <c r="D61" s="20"/>
      <c r="F61" s="19"/>
      <c r="G61" s="20"/>
      <c r="H61" s="20"/>
      <c r="I61" s="20"/>
      <c r="K61" s="19"/>
      <c r="L61" s="20"/>
      <c r="M61" s="20"/>
      <c r="N61" s="20"/>
      <c r="P61" s="19"/>
      <c r="Q61" s="20"/>
      <c r="R61" s="20"/>
      <c r="S61" s="20"/>
      <c r="U61" s="43"/>
      <c r="V61" s="20"/>
      <c r="AA61" s="25"/>
      <c r="AB61" s="20"/>
      <c r="AC61" s="20"/>
      <c r="AD61" s="20"/>
    </row>
    <row r="62" spans="1:30" s="13" customFormat="1" x14ac:dyDescent="0.25">
      <c r="A62" s="8">
        <v>8094</v>
      </c>
      <c r="B62" s="9" t="s">
        <v>80</v>
      </c>
      <c r="C62" s="9" t="s">
        <v>8</v>
      </c>
      <c r="D62" s="9" t="s">
        <v>9</v>
      </c>
      <c r="F62" s="8">
        <v>8094</v>
      </c>
      <c r="G62" s="9" t="s">
        <v>80</v>
      </c>
      <c r="H62" s="9" t="s">
        <v>22</v>
      </c>
      <c r="I62" s="9" t="s">
        <v>23</v>
      </c>
      <c r="K62" s="15"/>
      <c r="P62" s="15"/>
      <c r="U62" s="40"/>
    </row>
    <row r="63" spans="1:30" x14ac:dyDescent="0.25">
      <c r="A63" s="1"/>
      <c r="B63" s="13"/>
      <c r="C63" s="13"/>
      <c r="D63" s="13"/>
      <c r="F63" s="1"/>
    </row>
    <row r="64" spans="1:30" s="21" customFormat="1" x14ac:dyDescent="0.25">
      <c r="A64" s="19"/>
      <c r="B64" s="20"/>
      <c r="C64" s="20"/>
      <c r="D64" s="20"/>
      <c r="F64" s="31"/>
      <c r="G64" s="20"/>
      <c r="H64" s="20"/>
      <c r="I64" s="20"/>
      <c r="K64" s="19"/>
      <c r="L64" s="20"/>
      <c r="M64" s="20"/>
      <c r="N64" s="20"/>
      <c r="P64" s="19"/>
      <c r="Q64" s="20"/>
      <c r="R64" s="20"/>
      <c r="S64" s="20"/>
      <c r="U64" s="43"/>
      <c r="V64" s="20"/>
      <c r="AA64" s="20"/>
      <c r="AB64" s="20"/>
      <c r="AC64" s="20"/>
      <c r="AD64" s="20"/>
    </row>
    <row r="65" spans="1:29" x14ac:dyDescent="0.25">
      <c r="K65" s="3">
        <v>8558</v>
      </c>
      <c r="L65" s="2" t="s">
        <v>81</v>
      </c>
      <c r="M65" s="2" t="s">
        <v>82</v>
      </c>
      <c r="N65" s="2" t="s">
        <v>83</v>
      </c>
      <c r="P65" s="3">
        <v>8558</v>
      </c>
      <c r="Q65" s="2" t="s">
        <v>81</v>
      </c>
      <c r="R65" s="2" t="s">
        <v>84</v>
      </c>
      <c r="S65" s="2" t="s">
        <v>85</v>
      </c>
      <c r="U65" s="40">
        <v>8558</v>
      </c>
      <c r="V65" s="2" t="s">
        <v>81</v>
      </c>
      <c r="W65" s="2" t="s">
        <v>87</v>
      </c>
      <c r="X65" s="2" t="s">
        <v>88</v>
      </c>
      <c r="Y65" s="2" t="s">
        <v>89</v>
      </c>
      <c r="AA65" s="3">
        <v>8558</v>
      </c>
      <c r="AB65" s="2" t="s">
        <v>81</v>
      </c>
      <c r="AC65" s="2" t="s">
        <v>86</v>
      </c>
    </row>
    <row r="66" spans="1:29" ht="28.55" x14ac:dyDescent="0.25">
      <c r="K66" s="3">
        <v>8600</v>
      </c>
      <c r="L66" s="2" t="s">
        <v>90</v>
      </c>
      <c r="M66" s="2" t="s">
        <v>84</v>
      </c>
      <c r="N66" s="2" t="s">
        <v>91</v>
      </c>
      <c r="Y66" s="33" t="s">
        <v>95</v>
      </c>
    </row>
    <row r="67" spans="1:29" ht="57.1" x14ac:dyDescent="0.25">
      <c r="U67" s="40">
        <v>8700</v>
      </c>
      <c r="V67" s="2" t="s">
        <v>94</v>
      </c>
      <c r="W67" s="7" t="s">
        <v>92</v>
      </c>
      <c r="X67" s="1" t="s">
        <v>93</v>
      </c>
      <c r="Y67" s="7" t="s">
        <v>100</v>
      </c>
    </row>
    <row r="68" spans="1:29" ht="71.349999999999994" x14ac:dyDescent="0.25">
      <c r="U68" s="40">
        <v>8775</v>
      </c>
      <c r="V68" s="2" t="s">
        <v>99</v>
      </c>
      <c r="W68" s="7" t="s">
        <v>102</v>
      </c>
      <c r="X68" s="1" t="s">
        <v>105</v>
      </c>
      <c r="Y68" s="7" t="s">
        <v>104</v>
      </c>
    </row>
    <row r="69" spans="1:29" ht="28.55" x14ac:dyDescent="0.25">
      <c r="U69" s="40">
        <v>8800</v>
      </c>
      <c r="V69" s="2" t="s">
        <v>96</v>
      </c>
      <c r="W69" s="1" t="s">
        <v>97</v>
      </c>
      <c r="X69" s="7" t="s">
        <v>98</v>
      </c>
    </row>
    <row r="70" spans="1:29" ht="42.8" x14ac:dyDescent="0.25">
      <c r="U70" s="40">
        <v>9548</v>
      </c>
      <c r="V70" s="2" t="s">
        <v>101</v>
      </c>
      <c r="W70" s="7" t="s">
        <v>102</v>
      </c>
      <c r="X70" s="7" t="s">
        <v>103</v>
      </c>
      <c r="Y70" s="7" t="s">
        <v>106</v>
      </c>
    </row>
    <row r="71" spans="1:29" ht="28.55" x14ac:dyDescent="0.25">
      <c r="A71" s="8">
        <v>9710</v>
      </c>
      <c r="B71" s="9" t="s">
        <v>107</v>
      </c>
      <c r="C71" s="9" t="s">
        <v>8</v>
      </c>
      <c r="D71" s="9" t="s">
        <v>9</v>
      </c>
      <c r="E71" s="13"/>
      <c r="F71" s="8">
        <v>9710</v>
      </c>
      <c r="G71" s="9" t="s">
        <v>107</v>
      </c>
      <c r="H71" s="9" t="s">
        <v>22</v>
      </c>
      <c r="I71" s="9" t="s">
        <v>23</v>
      </c>
      <c r="U71" s="40">
        <v>9710</v>
      </c>
      <c r="V71" s="34" t="s">
        <v>107</v>
      </c>
      <c r="W71" s="1" t="s">
        <v>108</v>
      </c>
      <c r="X71" s="1" t="s">
        <v>109</v>
      </c>
      <c r="Y71" s="7" t="s">
        <v>110</v>
      </c>
    </row>
    <row r="72" spans="1:29" ht="42.8" x14ac:dyDescent="0.25">
      <c r="A72" s="3">
        <f>A71-A62</f>
        <v>1616</v>
      </c>
      <c r="F72" s="3">
        <f>F71-F62</f>
        <v>1616</v>
      </c>
      <c r="U72" s="40">
        <v>9750</v>
      </c>
      <c r="V72" s="2" t="s">
        <v>111</v>
      </c>
      <c r="W72" s="7" t="s">
        <v>108</v>
      </c>
      <c r="X72" s="7" t="s">
        <v>112</v>
      </c>
      <c r="Y72" s="7" t="s">
        <v>113</v>
      </c>
    </row>
    <row r="73" spans="1:29" ht="42.8" x14ac:dyDescent="0.25">
      <c r="U73" s="40">
        <v>9850</v>
      </c>
      <c r="V73" s="2" t="s">
        <v>114</v>
      </c>
      <c r="W73" s="7" t="s">
        <v>115</v>
      </c>
      <c r="X73" s="7" t="s">
        <v>116</v>
      </c>
      <c r="Y73" s="7" t="s">
        <v>117</v>
      </c>
    </row>
    <row r="74" spans="1:29" ht="28.55" x14ac:dyDescent="0.25">
      <c r="W74" s="7" t="s">
        <v>120</v>
      </c>
      <c r="Y74" s="35" t="s">
        <v>121</v>
      </c>
    </row>
    <row r="75" spans="1:29" x14ac:dyDescent="0.25">
      <c r="W75" s="7"/>
      <c r="Y75" s="35" t="s">
        <v>122</v>
      </c>
    </row>
    <row r="76" spans="1:29" x14ac:dyDescent="0.25">
      <c r="W76" s="7"/>
      <c r="Y76" s="35" t="s">
        <v>120</v>
      </c>
    </row>
    <row r="77" spans="1:29" x14ac:dyDescent="0.25">
      <c r="W77" s="7" t="s">
        <v>118</v>
      </c>
      <c r="Y77" s="35" t="s">
        <v>119</v>
      </c>
    </row>
    <row r="78" spans="1:29" ht="42.8" x14ac:dyDescent="0.25">
      <c r="U78" s="40">
        <v>10200</v>
      </c>
      <c r="V78" s="2" t="s">
        <v>123</v>
      </c>
      <c r="W78" s="35" t="s">
        <v>124</v>
      </c>
      <c r="X78" s="1" t="s">
        <v>131</v>
      </c>
      <c r="Y78" s="7" t="s">
        <v>128</v>
      </c>
    </row>
    <row r="79" spans="1:29" ht="28.55" x14ac:dyDescent="0.25">
      <c r="U79" s="40">
        <v>10200</v>
      </c>
      <c r="V79" s="2" t="s">
        <v>123</v>
      </c>
      <c r="W79" s="7" t="s">
        <v>125</v>
      </c>
      <c r="X79" s="1" t="s">
        <v>126</v>
      </c>
      <c r="Y79" s="7" t="s">
        <v>127</v>
      </c>
    </row>
    <row r="80" spans="1:29" ht="42.8" x14ac:dyDescent="0.25">
      <c r="K80" s="3">
        <v>10700</v>
      </c>
      <c r="L80" s="2" t="s">
        <v>90</v>
      </c>
      <c r="M80" s="2" t="s">
        <v>134</v>
      </c>
      <c r="N80" s="2" t="s">
        <v>129</v>
      </c>
      <c r="U80" s="40">
        <v>10700</v>
      </c>
      <c r="V80" s="5" t="s">
        <v>130</v>
      </c>
      <c r="W80" s="35" t="s">
        <v>124</v>
      </c>
      <c r="X80" s="1" t="s">
        <v>132</v>
      </c>
      <c r="Y80" s="7" t="s">
        <v>128</v>
      </c>
    </row>
    <row r="81" spans="1:30" ht="42.8" x14ac:dyDescent="0.25">
      <c r="A81" s="3">
        <v>11480</v>
      </c>
      <c r="B81" s="2" t="s">
        <v>133</v>
      </c>
      <c r="C81" s="9" t="s">
        <v>8</v>
      </c>
      <c r="D81" s="9" t="s">
        <v>9</v>
      </c>
      <c r="F81" s="3">
        <v>11480</v>
      </c>
      <c r="G81" s="2" t="s">
        <v>133</v>
      </c>
      <c r="H81" s="9" t="s">
        <v>22</v>
      </c>
      <c r="I81" s="9" t="s">
        <v>23</v>
      </c>
      <c r="P81" s="3">
        <v>11480</v>
      </c>
      <c r="Q81" s="2" t="s">
        <v>133</v>
      </c>
      <c r="R81" s="2" t="s">
        <v>134</v>
      </c>
      <c r="S81" s="2" t="s">
        <v>129</v>
      </c>
      <c r="T81" s="2"/>
      <c r="Y81" s="7" t="s">
        <v>135</v>
      </c>
    </row>
    <row r="82" spans="1:30" x14ac:dyDescent="0.25">
      <c r="A82" s="3">
        <f>A81-A71</f>
        <v>1770</v>
      </c>
      <c r="F82" s="3">
        <f>F81-F71</f>
        <v>1770</v>
      </c>
      <c r="P82" s="3">
        <f>P81-P65</f>
        <v>2922</v>
      </c>
    </row>
    <row r="83" spans="1:30" ht="71.349999999999994" x14ac:dyDescent="0.25">
      <c r="A83" s="3">
        <v>13958</v>
      </c>
      <c r="B83" s="2" t="s">
        <v>136</v>
      </c>
      <c r="C83" s="9" t="s">
        <v>8</v>
      </c>
      <c r="D83" s="9" t="s">
        <v>9</v>
      </c>
      <c r="F83" s="3">
        <v>13958</v>
      </c>
      <c r="G83" s="2" t="s">
        <v>136</v>
      </c>
      <c r="H83" s="9" t="s">
        <v>22</v>
      </c>
      <c r="I83" s="9" t="s">
        <v>23</v>
      </c>
      <c r="P83" s="3">
        <v>13958</v>
      </c>
      <c r="Q83" s="2" t="s">
        <v>136</v>
      </c>
      <c r="R83" s="2" t="s">
        <v>134</v>
      </c>
      <c r="S83" s="2" t="s">
        <v>129</v>
      </c>
      <c r="Y83" s="7" t="s">
        <v>137</v>
      </c>
    </row>
    <row r="84" spans="1:30" x14ac:dyDescent="0.25">
      <c r="A84" s="3">
        <f>A83-A81</f>
        <v>2478</v>
      </c>
      <c r="F84" s="3">
        <f>F83-F81</f>
        <v>2478</v>
      </c>
      <c r="P84" s="3">
        <f>P83-P81</f>
        <v>2478</v>
      </c>
    </row>
    <row r="85" spans="1:30" x14ac:dyDescent="0.25">
      <c r="U85" s="40">
        <v>14215</v>
      </c>
      <c r="V85" s="2" t="s">
        <v>141</v>
      </c>
      <c r="W85" s="1" t="s">
        <v>138</v>
      </c>
      <c r="X85" s="1" t="s">
        <v>126</v>
      </c>
    </row>
    <row r="86" spans="1:30" x14ac:dyDescent="0.25">
      <c r="U86" s="40">
        <v>14215</v>
      </c>
      <c r="V86" s="2" t="s">
        <v>141</v>
      </c>
      <c r="W86" s="1" t="s">
        <v>139</v>
      </c>
      <c r="X86" s="1" t="s">
        <v>39</v>
      </c>
      <c r="Y86" s="1" t="s">
        <v>140</v>
      </c>
    </row>
    <row r="87" spans="1:30" s="37" customFormat="1" x14ac:dyDescent="0.25">
      <c r="B87" s="36"/>
      <c r="C87" s="36"/>
      <c r="D87" s="36"/>
      <c r="F87" s="38"/>
      <c r="G87" s="36"/>
      <c r="H87" s="36"/>
      <c r="I87" s="36"/>
      <c r="K87" s="38"/>
      <c r="L87" s="36"/>
      <c r="M87" s="36"/>
      <c r="N87" s="36"/>
      <c r="P87" s="38"/>
      <c r="Q87" s="36"/>
      <c r="R87" s="36"/>
      <c r="S87" s="36"/>
      <c r="U87" s="44">
        <v>15884</v>
      </c>
      <c r="V87" s="36" t="s">
        <v>142</v>
      </c>
      <c r="W87" s="37" t="s">
        <v>44</v>
      </c>
      <c r="X87" s="37" t="s">
        <v>126</v>
      </c>
      <c r="AA87" s="36"/>
      <c r="AB87" s="36"/>
      <c r="AC87" s="36"/>
      <c r="AD87" s="36"/>
    </row>
    <row r="88" spans="1:30" x14ac:dyDescent="0.25">
      <c r="A88" s="40">
        <v>16119</v>
      </c>
      <c r="B88" s="39">
        <v>44652</v>
      </c>
      <c r="C88" s="9" t="s">
        <v>8</v>
      </c>
      <c r="D88" s="9" t="s">
        <v>9</v>
      </c>
      <c r="F88" s="40">
        <v>16119</v>
      </c>
      <c r="G88" s="39">
        <v>44652</v>
      </c>
      <c r="H88" s="9" t="s">
        <v>22</v>
      </c>
      <c r="I88" s="9" t="s">
        <v>23</v>
      </c>
      <c r="P88" s="40">
        <v>16119</v>
      </c>
      <c r="Q88" s="39">
        <v>44652</v>
      </c>
      <c r="R88" s="2" t="s">
        <v>134</v>
      </c>
      <c r="S88" s="2" t="s">
        <v>129</v>
      </c>
      <c r="U88" s="48">
        <f>U87-U30</f>
        <v>11149</v>
      </c>
      <c r="V88" s="36"/>
      <c r="W88" s="37" t="s">
        <v>145</v>
      </c>
    </row>
    <row r="89" spans="1:30" x14ac:dyDescent="0.25">
      <c r="A89" s="40">
        <f>A88-A83</f>
        <v>2161</v>
      </c>
      <c r="F89" s="40">
        <f>F88-F83</f>
        <v>2161</v>
      </c>
      <c r="P89" s="40">
        <f>P88-P83</f>
        <v>2161</v>
      </c>
    </row>
    <row r="90" spans="1:30" x14ac:dyDescent="0.25">
      <c r="A90" s="3">
        <v>16757</v>
      </c>
      <c r="B90" s="2" t="s">
        <v>143</v>
      </c>
      <c r="C90" s="9" t="s">
        <v>8</v>
      </c>
      <c r="D90" s="9" t="s">
        <v>9</v>
      </c>
      <c r="F90" s="3">
        <v>16757</v>
      </c>
      <c r="G90" s="2" t="s">
        <v>143</v>
      </c>
      <c r="H90" s="9" t="s">
        <v>22</v>
      </c>
      <c r="I90" s="9" t="s">
        <v>23</v>
      </c>
      <c r="K90" s="3">
        <v>16757</v>
      </c>
      <c r="L90" s="2" t="s">
        <v>143</v>
      </c>
      <c r="M90" s="2" t="s">
        <v>134</v>
      </c>
      <c r="N90" s="2" t="s">
        <v>129</v>
      </c>
      <c r="P90" s="3">
        <v>16757</v>
      </c>
      <c r="Q90" s="2" t="s">
        <v>143</v>
      </c>
      <c r="R90" s="2" t="s">
        <v>134</v>
      </c>
      <c r="S90" s="2" t="s">
        <v>129</v>
      </c>
      <c r="X90" s="1" t="s">
        <v>144</v>
      </c>
    </row>
    <row r="91" spans="1:30" x14ac:dyDescent="0.25">
      <c r="A91" s="40">
        <f>A90-A88</f>
        <v>638</v>
      </c>
      <c r="F91" s="40">
        <f>F90-F88</f>
        <v>638</v>
      </c>
      <c r="P91" s="40">
        <f>P90-P88</f>
        <v>638</v>
      </c>
    </row>
    <row r="92" spans="1:30" s="37" customFormat="1" ht="42.8" x14ac:dyDescent="0.25">
      <c r="A92" s="44">
        <f>U92</f>
        <v>16304</v>
      </c>
      <c r="B92" s="36" t="s">
        <v>146</v>
      </c>
      <c r="C92" s="53" t="s">
        <v>8</v>
      </c>
      <c r="D92" s="53" t="s">
        <v>9</v>
      </c>
      <c r="F92" s="44">
        <f>U92</f>
        <v>16304</v>
      </c>
      <c r="G92" s="36" t="s">
        <v>146</v>
      </c>
      <c r="H92" s="53" t="s">
        <v>22</v>
      </c>
      <c r="I92" s="53" t="s">
        <v>23</v>
      </c>
      <c r="K92" s="38"/>
      <c r="L92" s="36"/>
      <c r="M92" s="36"/>
      <c r="N92" s="36"/>
      <c r="P92" s="38"/>
      <c r="Q92" s="36"/>
      <c r="R92" s="36"/>
      <c r="S92" s="36"/>
      <c r="U92" s="44">
        <f>U87+((28*5)*3)</f>
        <v>16304</v>
      </c>
      <c r="V92" s="36" t="s">
        <v>146</v>
      </c>
      <c r="W92" s="37" t="s">
        <v>147</v>
      </c>
      <c r="X92" s="37" t="s">
        <v>126</v>
      </c>
      <c r="Y92" s="52" t="s">
        <v>148</v>
      </c>
      <c r="AA92" s="36"/>
      <c r="AB92" s="36"/>
      <c r="AC92" s="36"/>
      <c r="AD92" s="36"/>
    </row>
    <row r="93" spans="1:30" s="51" customFormat="1" x14ac:dyDescent="0.25">
      <c r="A93" s="49"/>
      <c r="B93" s="50"/>
      <c r="C93" s="50"/>
      <c r="D93" s="50"/>
      <c r="F93" s="49"/>
      <c r="G93" s="50"/>
      <c r="H93" s="50"/>
      <c r="I93" s="50"/>
      <c r="K93" s="49"/>
      <c r="L93" s="50"/>
      <c r="M93" s="50"/>
      <c r="N93" s="50"/>
      <c r="P93" s="49"/>
      <c r="Q93" s="50"/>
      <c r="R93" s="50"/>
      <c r="S93" s="50"/>
      <c r="U93" s="44">
        <f>U92-U87</f>
        <v>420</v>
      </c>
      <c r="V93" s="50"/>
      <c r="W93" s="37" t="s">
        <v>145</v>
      </c>
      <c r="X93" s="1"/>
      <c r="AA93" s="50"/>
      <c r="AB93" s="50"/>
      <c r="AC93" s="50"/>
      <c r="AD93" s="50"/>
    </row>
    <row r="94" spans="1:30" x14ac:dyDescent="0.25">
      <c r="A94" s="40">
        <v>19432</v>
      </c>
      <c r="B94" s="2" t="s">
        <v>149</v>
      </c>
      <c r="C94" s="2" t="s">
        <v>8</v>
      </c>
      <c r="D94" s="2" t="s">
        <v>20</v>
      </c>
      <c r="F94" s="40">
        <v>19432</v>
      </c>
      <c r="G94" s="2" t="s">
        <v>149</v>
      </c>
      <c r="H94" s="2" t="s">
        <v>22</v>
      </c>
      <c r="I94" s="2" t="s">
        <v>23</v>
      </c>
      <c r="K94" s="40">
        <v>19432</v>
      </c>
      <c r="L94" s="2" t="s">
        <v>149</v>
      </c>
      <c r="M94" s="2" t="s">
        <v>134</v>
      </c>
      <c r="N94" s="2" t="s">
        <v>129</v>
      </c>
      <c r="P94" s="40">
        <v>19432</v>
      </c>
      <c r="Q94" s="2" t="s">
        <v>149</v>
      </c>
      <c r="R94" s="2" t="s">
        <v>134</v>
      </c>
      <c r="S94" s="2" t="s">
        <v>129</v>
      </c>
      <c r="U94" s="40">
        <v>19432</v>
      </c>
      <c r="V94" s="2" t="s">
        <v>149</v>
      </c>
      <c r="W94" s="2" t="s">
        <v>150</v>
      </c>
      <c r="X94" s="2" t="s">
        <v>151</v>
      </c>
      <c r="Y94" s="2" t="s">
        <v>152</v>
      </c>
    </row>
    <row r="95" spans="1:30" x14ac:dyDescent="0.25">
      <c r="A95" s="40">
        <f>A94-A92</f>
        <v>3128</v>
      </c>
      <c r="F95" s="40">
        <f>F94-F92</f>
        <v>3128</v>
      </c>
      <c r="P95" s="40">
        <f>P94-P90</f>
        <v>2675</v>
      </c>
      <c r="U95" s="40">
        <f>U94-U92</f>
        <v>3128</v>
      </c>
    </row>
    <row r="96" spans="1:30" x14ac:dyDescent="0.25">
      <c r="A96" s="3">
        <v>20307</v>
      </c>
      <c r="B96" s="2" t="s">
        <v>153</v>
      </c>
      <c r="F96" s="3">
        <v>20307</v>
      </c>
      <c r="G96" s="2" t="s">
        <v>153</v>
      </c>
      <c r="H96" s="2" t="s">
        <v>22</v>
      </c>
      <c r="I96" s="2" t="s">
        <v>23</v>
      </c>
      <c r="P96" s="3">
        <v>20307</v>
      </c>
      <c r="Q96" s="2" t="s">
        <v>153</v>
      </c>
      <c r="U96" s="3">
        <v>20307</v>
      </c>
      <c r="V96" s="2" t="s">
        <v>153</v>
      </c>
      <c r="W96" s="2" t="s">
        <v>156</v>
      </c>
      <c r="X96" s="1" t="s">
        <v>157</v>
      </c>
      <c r="Y96" s="1" t="s">
        <v>158</v>
      </c>
    </row>
    <row r="97" spans="1:25" x14ac:dyDescent="0.25">
      <c r="A97" s="40">
        <f>A96-A94</f>
        <v>875</v>
      </c>
      <c r="F97" s="40">
        <f>F96-F94</f>
        <v>875</v>
      </c>
      <c r="P97" s="40">
        <f>P96-P94</f>
        <v>875</v>
      </c>
    </row>
    <row r="98" spans="1:25" x14ac:dyDescent="0.25">
      <c r="A98" s="3">
        <v>21162</v>
      </c>
      <c r="B98" s="2" t="s">
        <v>160</v>
      </c>
      <c r="C98" s="2" t="s">
        <v>8</v>
      </c>
      <c r="D98" s="2" t="s">
        <v>20</v>
      </c>
      <c r="F98" s="3">
        <v>21162</v>
      </c>
      <c r="G98" s="2" t="s">
        <v>160</v>
      </c>
      <c r="H98" s="2" t="s">
        <v>22</v>
      </c>
      <c r="I98" s="2" t="s">
        <v>23</v>
      </c>
      <c r="K98" s="3">
        <v>21162</v>
      </c>
      <c r="L98" s="2" t="s">
        <v>154</v>
      </c>
      <c r="M98" s="2" t="s">
        <v>134</v>
      </c>
      <c r="N98" s="2" t="s">
        <v>129</v>
      </c>
      <c r="P98" s="3">
        <v>21162</v>
      </c>
      <c r="Q98" s="2" t="s">
        <v>154</v>
      </c>
      <c r="R98" s="2" t="s">
        <v>134</v>
      </c>
      <c r="S98" s="2" t="s">
        <v>129</v>
      </c>
      <c r="U98" s="3">
        <v>21162</v>
      </c>
      <c r="V98" s="2" t="s">
        <v>154</v>
      </c>
      <c r="W98" s="2" t="s">
        <v>155</v>
      </c>
      <c r="X98" s="1" t="s">
        <v>157</v>
      </c>
    </row>
    <row r="99" spans="1:25" x14ac:dyDescent="0.25">
      <c r="A99" s="3">
        <f>A98-A96</f>
        <v>855</v>
      </c>
      <c r="K99" s="40">
        <f>K98-K94</f>
        <v>1730</v>
      </c>
      <c r="P99" s="3">
        <f>P98-P96</f>
        <v>855</v>
      </c>
      <c r="U99" s="40">
        <f>U98-U39</f>
        <v>15132</v>
      </c>
    </row>
    <row r="100" spans="1:25" x14ac:dyDescent="0.25">
      <c r="A100" s="3">
        <v>21810</v>
      </c>
      <c r="B100" s="2" t="s">
        <v>159</v>
      </c>
      <c r="C100" s="2" t="s">
        <v>8</v>
      </c>
      <c r="D100" s="2" t="s">
        <v>20</v>
      </c>
      <c r="F100" s="3">
        <v>21810</v>
      </c>
      <c r="G100" s="2" t="s">
        <v>159</v>
      </c>
      <c r="H100" s="2" t="s">
        <v>22</v>
      </c>
      <c r="I100" s="2" t="s">
        <v>23</v>
      </c>
      <c r="P100" s="3">
        <v>21810</v>
      </c>
      <c r="Q100" s="2" t="s">
        <v>159</v>
      </c>
      <c r="R100" s="2" t="s">
        <v>134</v>
      </c>
      <c r="S100" s="2" t="s">
        <v>129</v>
      </c>
    </row>
    <row r="101" spans="1:25" x14ac:dyDescent="0.25">
      <c r="A101" s="3">
        <f>A100-A98</f>
        <v>648</v>
      </c>
      <c r="F101" s="3">
        <f>F100-F98</f>
        <v>648</v>
      </c>
      <c r="P101" s="3">
        <f>P100-P98</f>
        <v>648</v>
      </c>
    </row>
    <row r="102" spans="1:25" x14ac:dyDescent="0.25">
      <c r="A102" s="3">
        <f>22864-(4*28)</f>
        <v>22752</v>
      </c>
      <c r="B102" s="2" t="s">
        <v>161</v>
      </c>
      <c r="C102" s="2" t="s">
        <v>8</v>
      </c>
      <c r="D102" s="2" t="s">
        <v>20</v>
      </c>
      <c r="F102" s="3">
        <f>22864-(4*28)</f>
        <v>22752</v>
      </c>
      <c r="G102" s="2" t="s">
        <v>161</v>
      </c>
      <c r="H102" s="2" t="s">
        <v>22</v>
      </c>
      <c r="I102" s="2" t="s">
        <v>23</v>
      </c>
      <c r="K102" s="3">
        <f>22864-(4*28)</f>
        <v>22752</v>
      </c>
      <c r="L102" s="2" t="s">
        <v>161</v>
      </c>
      <c r="M102" s="2" t="s">
        <v>134</v>
      </c>
      <c r="N102" s="2" t="s">
        <v>129</v>
      </c>
      <c r="P102" s="3">
        <f>22864-(4*28)</f>
        <v>22752</v>
      </c>
      <c r="Q102" s="2" t="s">
        <v>161</v>
      </c>
      <c r="R102" s="2" t="s">
        <v>134</v>
      </c>
      <c r="S102" s="2" t="s">
        <v>129</v>
      </c>
    </row>
    <row r="103" spans="1:25" x14ac:dyDescent="0.25">
      <c r="A103" s="3">
        <f>A102-A100</f>
        <v>942</v>
      </c>
      <c r="F103" s="3">
        <f>F102-F100</f>
        <v>942</v>
      </c>
      <c r="P103" s="3">
        <f>P102-P100</f>
        <v>942</v>
      </c>
    </row>
    <row r="104" spans="1:25" x14ac:dyDescent="0.25">
      <c r="A104" s="3">
        <v>24041</v>
      </c>
      <c r="B104" s="2" t="s">
        <v>162</v>
      </c>
      <c r="C104" s="2" t="s">
        <v>8</v>
      </c>
      <c r="D104" s="2" t="s">
        <v>20</v>
      </c>
      <c r="F104" s="3">
        <v>24041</v>
      </c>
      <c r="G104" s="2" t="s">
        <v>162</v>
      </c>
      <c r="H104" s="2" t="s">
        <v>22</v>
      </c>
      <c r="I104" s="2" t="s">
        <v>23</v>
      </c>
      <c r="K104" s="3">
        <v>24041</v>
      </c>
      <c r="L104" s="2" t="s">
        <v>162</v>
      </c>
      <c r="M104" s="2" t="s">
        <v>134</v>
      </c>
      <c r="N104" s="2" t="s">
        <v>129</v>
      </c>
      <c r="P104" s="3">
        <v>24041</v>
      </c>
      <c r="Q104" s="2" t="s">
        <v>162</v>
      </c>
      <c r="R104" s="2" t="s">
        <v>134</v>
      </c>
      <c r="S104" s="2" t="s">
        <v>129</v>
      </c>
      <c r="U104" s="3">
        <v>24041</v>
      </c>
      <c r="V104" s="2" t="s">
        <v>162</v>
      </c>
      <c r="W104" s="2" t="s">
        <v>163</v>
      </c>
      <c r="X104" s="2" t="s">
        <v>164</v>
      </c>
      <c r="Y104" s="2" t="s">
        <v>165</v>
      </c>
    </row>
    <row r="105" spans="1:25" x14ac:dyDescent="0.25">
      <c r="A105" s="3">
        <f>A104-A102</f>
        <v>1289</v>
      </c>
      <c r="F105" s="3">
        <f>F104-F102</f>
        <v>1289</v>
      </c>
      <c r="K105" s="3">
        <f>K104-K102</f>
        <v>1289</v>
      </c>
      <c r="P105" s="3">
        <f>P104-P102</f>
        <v>1289</v>
      </c>
    </row>
    <row r="106" spans="1:25" x14ac:dyDescent="0.25">
      <c r="U106" s="40">
        <v>24376</v>
      </c>
      <c r="V106" s="2" t="s">
        <v>166</v>
      </c>
      <c r="W106" s="1" t="s">
        <v>167</v>
      </c>
      <c r="X106" s="2" t="s">
        <v>164</v>
      </c>
    </row>
    <row r="107" spans="1:25" x14ac:dyDescent="0.25">
      <c r="A107" s="3">
        <v>24971</v>
      </c>
      <c r="B107" s="2" t="s">
        <v>168</v>
      </c>
      <c r="C107" s="2" t="s">
        <v>8</v>
      </c>
      <c r="D107" s="2" t="s">
        <v>20</v>
      </c>
      <c r="F107" s="3">
        <f>25223-(9*28)</f>
        <v>24971</v>
      </c>
      <c r="G107" s="2" t="s">
        <v>168</v>
      </c>
      <c r="H107" s="2" t="s">
        <v>22</v>
      </c>
      <c r="I107" s="2" t="s">
        <v>23</v>
      </c>
      <c r="K107" s="3">
        <v>24971</v>
      </c>
      <c r="L107" s="2" t="s">
        <v>168</v>
      </c>
      <c r="M107" s="2" t="s">
        <v>134</v>
      </c>
      <c r="N107" s="2" t="s">
        <v>129</v>
      </c>
      <c r="P107" s="3">
        <v>24971</v>
      </c>
      <c r="Q107" s="2" t="s">
        <v>168</v>
      </c>
      <c r="R107" s="2" t="s">
        <v>134</v>
      </c>
      <c r="S107" s="2" t="s">
        <v>129</v>
      </c>
    </row>
    <row r="108" spans="1:25" x14ac:dyDescent="0.25">
      <c r="A108" s="3">
        <f>A107-A104</f>
        <v>930</v>
      </c>
      <c r="F108" s="3">
        <v>930</v>
      </c>
      <c r="K108" s="3">
        <v>930</v>
      </c>
      <c r="P108" s="3">
        <v>930</v>
      </c>
    </row>
    <row r="109" spans="1:25" x14ac:dyDescent="0.25">
      <c r="U109" s="40">
        <f>26361-9</f>
        <v>26352</v>
      </c>
      <c r="V109" s="2" t="s">
        <v>169</v>
      </c>
      <c r="W109" s="1" t="s">
        <v>170</v>
      </c>
      <c r="X109" s="1" t="s">
        <v>171</v>
      </c>
      <c r="Y109" s="1" t="s">
        <v>172</v>
      </c>
    </row>
    <row r="110" spans="1:25" x14ac:dyDescent="0.25">
      <c r="A110" s="3">
        <v>26576</v>
      </c>
      <c r="B110" s="2" t="s">
        <v>173</v>
      </c>
      <c r="C110" s="2" t="s">
        <v>8</v>
      </c>
      <c r="D110" s="2" t="s">
        <v>20</v>
      </c>
      <c r="F110" s="3">
        <v>26576</v>
      </c>
      <c r="G110" s="2" t="s">
        <v>173</v>
      </c>
      <c r="H110" s="2" t="s">
        <v>22</v>
      </c>
      <c r="I110" s="2" t="s">
        <v>23</v>
      </c>
    </row>
    <row r="111" spans="1:25" x14ac:dyDescent="0.25">
      <c r="A111" s="3">
        <f>A110-A107</f>
        <v>1605</v>
      </c>
      <c r="B111" s="2" t="s">
        <v>174</v>
      </c>
      <c r="F111" s="3">
        <f>F110-F107</f>
        <v>1605</v>
      </c>
    </row>
    <row r="112" spans="1:25" x14ac:dyDescent="0.25">
      <c r="A112" s="3">
        <v>27051</v>
      </c>
      <c r="B112" s="2" t="s">
        <v>189</v>
      </c>
      <c r="C112" s="2" t="s">
        <v>8</v>
      </c>
      <c r="D112" s="2" t="s">
        <v>20</v>
      </c>
      <c r="F112" s="3">
        <v>27051</v>
      </c>
      <c r="G112" s="2" t="s">
        <v>175</v>
      </c>
      <c r="H112" s="2" t="s">
        <v>22</v>
      </c>
      <c r="I112" s="2" t="s">
        <v>23</v>
      </c>
    </row>
    <row r="113" spans="1:25" x14ac:dyDescent="0.25">
      <c r="A113" s="3">
        <f>A112-A110</f>
        <v>475</v>
      </c>
      <c r="F113" s="3">
        <f>F112-F110</f>
        <v>475</v>
      </c>
    </row>
    <row r="114" spans="1:25" x14ac:dyDescent="0.25">
      <c r="U114" s="40">
        <v>27562</v>
      </c>
      <c r="V114" s="2" t="s">
        <v>177</v>
      </c>
      <c r="W114" s="1" t="s">
        <v>179</v>
      </c>
      <c r="X114" s="1" t="s">
        <v>171</v>
      </c>
      <c r="Y114" s="1" t="s">
        <v>176</v>
      </c>
    </row>
    <row r="115" spans="1:25" x14ac:dyDescent="0.25">
      <c r="Y115" s="1" t="s">
        <v>178</v>
      </c>
    </row>
    <row r="116" spans="1:25" x14ac:dyDescent="0.25">
      <c r="U116" s="40">
        <v>27931</v>
      </c>
      <c r="V116" s="2" t="s">
        <v>180</v>
      </c>
      <c r="W116" s="1" t="s">
        <v>181</v>
      </c>
      <c r="X116" s="1" t="s">
        <v>182</v>
      </c>
      <c r="Y116" s="1" t="s">
        <v>183</v>
      </c>
    </row>
    <row r="117" spans="1:25" x14ac:dyDescent="0.25">
      <c r="U117" s="40">
        <v>28023</v>
      </c>
      <c r="V117" s="2" t="s">
        <v>184</v>
      </c>
      <c r="W117" s="1" t="s">
        <v>185</v>
      </c>
      <c r="X117" s="1" t="s">
        <v>186</v>
      </c>
      <c r="Y117" s="1" t="s">
        <v>187</v>
      </c>
    </row>
    <row r="118" spans="1:25" x14ac:dyDescent="0.25">
      <c r="U118" s="40">
        <v>28200</v>
      </c>
      <c r="V118" s="2" t="s">
        <v>190</v>
      </c>
      <c r="W118" s="1" t="s">
        <v>185</v>
      </c>
      <c r="X118" s="1" t="s">
        <v>191</v>
      </c>
      <c r="Y118" s="1" t="s">
        <v>192</v>
      </c>
    </row>
    <row r="119" spans="1:25" x14ac:dyDescent="0.25">
      <c r="A119" s="3">
        <v>28431</v>
      </c>
      <c r="B119" s="2" t="s">
        <v>188</v>
      </c>
      <c r="C119" s="2" t="s">
        <v>22</v>
      </c>
      <c r="D119" s="2" t="s">
        <v>193</v>
      </c>
      <c r="F119" s="3">
        <v>28431</v>
      </c>
      <c r="G119" s="2" t="s">
        <v>188</v>
      </c>
      <c r="H119" s="2" t="s">
        <v>22</v>
      </c>
      <c r="I119" s="2" t="s">
        <v>23</v>
      </c>
      <c r="P119" s="3">
        <v>28431</v>
      </c>
      <c r="Q119" s="2" t="s">
        <v>188</v>
      </c>
      <c r="R119" s="2" t="s">
        <v>134</v>
      </c>
      <c r="S119" s="2" t="s">
        <v>129</v>
      </c>
      <c r="U119" s="3">
        <v>28431</v>
      </c>
      <c r="V119" s="2" t="s">
        <v>188</v>
      </c>
      <c r="W119" s="1" t="s">
        <v>181</v>
      </c>
      <c r="X119" s="1" t="s">
        <v>194</v>
      </c>
    </row>
  </sheetData>
  <hyperlinks>
    <hyperlink ref="Y74" r:id="rId1" location="var_84149137" display="Hibike SKS BLUEMELS 75 U LONG "/>
    <hyperlink ref="Y77" r:id="rId2"/>
    <hyperlink ref="Y76" r:id="rId3"/>
    <hyperlink ref="Y75" r:id="rId4"/>
    <hyperlink ref="W78" r:id="rId5"/>
    <hyperlink ref="W80" r:id="rId6"/>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c:creator>
  <cp:lastModifiedBy>Lee</cp:lastModifiedBy>
  <dcterms:created xsi:type="dcterms:W3CDTF">2014-10-10T07:26:44Z</dcterms:created>
  <dcterms:modified xsi:type="dcterms:W3CDTF">2024-04-18T05:31:48Z</dcterms:modified>
</cp:coreProperties>
</file>